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codeName="ThisWorkbook"/>
  <mc:AlternateContent xmlns:mc="http://schemas.openxmlformats.org/markup-compatibility/2006">
    <mc:Choice Requires="x15">
      <x15ac:absPath xmlns:x15ac="http://schemas.microsoft.com/office/spreadsheetml/2010/11/ac" url="/Users/zumretatrocelier/Desktop/Fiches Master excel /"/>
    </mc:Choice>
  </mc:AlternateContent>
  <xr:revisionPtr revIDLastSave="0" documentId="8_{E79BEA8A-5B31-224B-8BDA-9FC4FB4842B4}" xr6:coauthVersionLast="36" xr6:coauthVersionMax="36" xr10:uidLastSave="{00000000-0000-0000-0000-000000000000}"/>
  <bookViews>
    <workbookView xWindow="3600" yWindow="500" windowWidth="35060" windowHeight="13740" tabRatio="740" firstSheet="2" activeTab="5" xr2:uid="{00000000-000D-0000-FFFF-FFFF00000000}"/>
  </bookViews>
  <sheets>
    <sheet name="1. Présentation" sheetId="29" r:id="rId1"/>
    <sheet name="2M1. MCCC spécifiques" sheetId="31" r:id="rId2"/>
    <sheet name="MCC M1 (2)" sheetId="32" r:id="rId3"/>
    <sheet name="2M2. MCCC spécifiques" sheetId="25" r:id="rId4"/>
    <sheet name="4. Calcul du nombre de groupes" sheetId="30" r:id="rId5"/>
    <sheet name="3. Maquette" sheetId="4" r:id="rId6"/>
    <sheet name="5. Correspondance moodle-RI" sheetId="28" r:id="rId7"/>
    <sheet name="Compétences" sheetId="26" r:id="rId8"/>
    <sheet name="Liste des mentions" sheetId="7" r:id="rId9"/>
    <sheet name="BDD" sheetId="14" state="hidden" r:id="rId10"/>
  </sheets>
  <externalReferences>
    <externalReference r:id="rId11"/>
    <externalReference r:id="rId12"/>
    <externalReference r:id="rId13"/>
    <externalReference r:id="rId14"/>
  </externalReferences>
  <definedNames>
    <definedName name="_xlnm._FilterDatabase" localSheetId="7" hidden="1">Compétences!$A$4:$J$302</definedName>
    <definedName name="BLOCS">[1]BDD!$C$41:$C$43</definedName>
    <definedName name="CH" localSheetId="2">[2]BDD!$H$29:$H$30</definedName>
    <definedName name="CH">BDD!$H$29:$H$30</definedName>
    <definedName name="CHOIX" localSheetId="4">[1]BDD!$I$11:$I$12</definedName>
    <definedName name="CHOIX">[3]BDD!$I$11:$I$12</definedName>
    <definedName name="CHX" localSheetId="0">[4]BDD!$J$7:$J$8</definedName>
    <definedName name="CHX" localSheetId="4">#REF!</definedName>
    <definedName name="CHX" localSheetId="2">[2]BDD!$J$7:$J$8</definedName>
    <definedName name="CHX">BDD!$J$7:$J$8</definedName>
    <definedName name="comp" localSheetId="4">[1]BDD!$K$20:$K$47</definedName>
    <definedName name="comp">[3]BDD!$K$20:$K$47</definedName>
    <definedName name="composante" localSheetId="0">[4]BDD!$C$1:$C$28</definedName>
    <definedName name="composante" localSheetId="4">#REF!</definedName>
    <definedName name="composante" localSheetId="2">[2]BDD!$C$1:$C$28</definedName>
    <definedName name="composante">BDD!$C$1:$C$28</definedName>
    <definedName name="COMPOSANTES" localSheetId="4">[1]BDD!#REF!</definedName>
    <definedName name="COMPOSANTES" localSheetId="2">[3]BDD!#REF!</definedName>
    <definedName name="COMPOSANTES">[3]BDD!#REF!</definedName>
    <definedName name="comps" localSheetId="2">[2]BDD!$K$20:$K$47</definedName>
    <definedName name="comps">BDD!$K$20:$K$47</definedName>
    <definedName name="ENS" localSheetId="0">[4]BDD!$H$16:$H$19</definedName>
    <definedName name="ENS" localSheetId="4">#REF!</definedName>
    <definedName name="ENS">BDD!$H$16:$H$19</definedName>
    <definedName name="facs" localSheetId="4">[1]BDD!$C$1:$C$4</definedName>
    <definedName name="facs">[3]BDD!$C$1:$C$4</definedName>
    <definedName name="facu" localSheetId="2">[2]BDD!$H$22:$H$25</definedName>
    <definedName name="facu">BDD!$H$22:$H$25</definedName>
    <definedName name="facultés" localSheetId="0">[4]BDD!$G$1:$G$4</definedName>
    <definedName name="facultés" localSheetId="4">#REF!</definedName>
    <definedName name="facultés" localSheetId="2">[2]BDD!$G$1:$G$4</definedName>
    <definedName name="facultés">BDD!$G$1:$G$4</definedName>
    <definedName name="MENTION" localSheetId="2">'[2]Liste des mentions'!$A$4:$A$78</definedName>
    <definedName name="MENTION">'Liste des mentions'!$A$4:$A$78</definedName>
    <definedName name="MENTIONS">'[1]Liste des mentions'!$A$4:$A$37</definedName>
    <definedName name="mode" localSheetId="4">[1]BDD!$E$3:$E$5</definedName>
    <definedName name="mode">[3]BDD!$E$3:$E$5</definedName>
    <definedName name="ON" localSheetId="0">[4]BDD!$J$1:$J$2</definedName>
    <definedName name="ON" localSheetId="4">#REF!</definedName>
    <definedName name="ON" localSheetId="2">[2]BDD!$J$1:$J$2</definedName>
    <definedName name="ON">BDD!$J$1:$J$2</definedName>
    <definedName name="onglets" localSheetId="0">#REF!</definedName>
    <definedName name="onglets" localSheetId="4">#REF!</definedName>
    <definedName name="onglets">BDD!$A$9:$A$11</definedName>
    <definedName name="rcc" localSheetId="0">[4]BDD!$J$16:$J$19</definedName>
    <definedName name="rcc" localSheetId="4">#REF!</definedName>
    <definedName name="rcc" localSheetId="2">[2]BDD!$J$13:$J$16</definedName>
    <definedName name="rcc">BDD!$J$13:$J$16</definedName>
    <definedName name="reg" localSheetId="2">[2]BDD!$B$32:$B$47</definedName>
    <definedName name="reg">BDD!$B$32:$B$47</definedName>
    <definedName name="regi" localSheetId="4">[1]BDD!$C$8:$C$23</definedName>
    <definedName name="regi">[3]BDD!$C$8:$C$23</definedName>
    <definedName name="régimes" localSheetId="0">#REF!</definedName>
    <definedName name="régimes" localSheetId="4">#REF!</definedName>
    <definedName name="régimes">BDD!$L$1:$L$4</definedName>
    <definedName name="régimes2" localSheetId="0">[4]BDD!$L$1:$L$16</definedName>
    <definedName name="régimes2" localSheetId="4">#REF!</definedName>
    <definedName name="régimes2" localSheetId="2">[2]BDD!$L$1:$L$16</definedName>
    <definedName name="régimes2">BDD!$L$1:$L$16</definedName>
    <definedName name="REP" localSheetId="0">[4]BDD!$J$4:$J$5</definedName>
    <definedName name="REP" localSheetId="4">#REF!</definedName>
    <definedName name="REP" localSheetId="2">[2]BDD!$J$4:$J$5</definedName>
    <definedName name="REP">BDD!$J$4:$J$5</definedName>
    <definedName name="SEM" localSheetId="4">[1]BDD!$A$14:$A$19</definedName>
    <definedName name="SEM">[3]BDD!$A$14:$A$19</definedName>
    <definedName name="semestre" localSheetId="0">[4]BDD!$A$1:$A$6</definedName>
    <definedName name="semestre" localSheetId="4">#REF!</definedName>
    <definedName name="semestre" localSheetId="2">[2]BDD!$A$1:$A$6</definedName>
    <definedName name="semestre">BDD!$A$1:$A$6</definedName>
    <definedName name="type" localSheetId="0">[4]BDD!$H$11:$H$13</definedName>
    <definedName name="type" localSheetId="4">#REF!</definedName>
    <definedName name="type" localSheetId="2">[2]BDD!$H$11:$H$13</definedName>
    <definedName name="type">BDD!$H$11:$H$13</definedName>
    <definedName name="types" localSheetId="2">[2]BDD!$A$13:$A$20</definedName>
    <definedName name="types">BDD!$A$13:$A$20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U65" i="4" l="1"/>
  <c r="X62" i="4"/>
  <c r="AB76" i="4"/>
  <c r="AA76" i="4"/>
  <c r="Z76" i="4"/>
  <c r="Y76" i="4"/>
  <c r="AB70" i="4"/>
  <c r="AB92" i="4" s="1"/>
  <c r="AA70" i="4"/>
  <c r="Z70" i="4"/>
  <c r="AB65" i="4"/>
  <c r="AA65" i="4"/>
  <c r="AA92" i="4" s="1"/>
  <c r="Z65" i="4"/>
  <c r="AB62" i="4"/>
  <c r="AA62" i="4"/>
  <c r="Z62" i="4"/>
  <c r="Z92" i="4" s="1"/>
  <c r="AC74" i="4"/>
  <c r="AC72" i="4"/>
  <c r="AC71" i="4"/>
  <c r="AC66" i="4"/>
  <c r="AC91" i="4"/>
  <c r="AC90" i="4"/>
  <c r="AC89" i="4"/>
  <c r="AC88" i="4"/>
  <c r="AC87" i="4"/>
  <c r="AC86" i="4"/>
  <c r="AC85" i="4"/>
  <c r="AC84" i="4"/>
  <c r="AC83" i="4"/>
  <c r="AC82" i="4"/>
  <c r="AC81" i="4"/>
  <c r="AC80" i="4"/>
  <c r="AC79" i="4"/>
  <c r="AC76" i="4" s="1"/>
  <c r="AC78" i="4"/>
  <c r="AC77" i="4"/>
  <c r="AC133" i="4"/>
  <c r="AC132" i="4"/>
  <c r="AC131" i="4"/>
  <c r="AC130" i="4"/>
  <c r="AC129" i="4"/>
  <c r="AC128" i="4"/>
  <c r="AC127" i="4"/>
  <c r="AC126" i="4"/>
  <c r="AC125" i="4"/>
  <c r="AC124" i="4"/>
  <c r="AC123" i="4"/>
  <c r="AC122" i="4"/>
  <c r="AC121" i="4"/>
  <c r="AC120" i="4"/>
  <c r="AC118" i="4"/>
  <c r="AC117" i="4"/>
  <c r="AC112" i="4"/>
  <c r="AC111" i="4"/>
  <c r="AC110" i="4"/>
  <c r="AC108" i="4" s="1"/>
  <c r="AB119" i="4"/>
  <c r="AA119" i="4"/>
  <c r="AA134" i="4" s="1"/>
  <c r="Z119" i="4"/>
  <c r="Z134" i="4" s="1"/>
  <c r="AB113" i="4"/>
  <c r="AA113" i="4"/>
  <c r="Z113" i="4"/>
  <c r="AB108" i="4"/>
  <c r="AA108" i="4"/>
  <c r="Z108" i="4"/>
  <c r="AC103" i="4"/>
  <c r="AB103" i="4"/>
  <c r="AB134" i="4" s="1"/>
  <c r="AA103" i="4"/>
  <c r="Z103" i="4"/>
  <c r="Y119" i="4"/>
  <c r="Y108" i="4"/>
  <c r="AC162" i="4"/>
  <c r="AC161" i="4"/>
  <c r="N145" i="4"/>
  <c r="N153" i="4"/>
  <c r="L153" i="4"/>
  <c r="L145" i="4"/>
  <c r="L163" i="4" s="1"/>
  <c r="H163" i="4"/>
  <c r="L182" i="4"/>
  <c r="L174" i="4"/>
  <c r="L191" i="4" s="1"/>
  <c r="H191" i="4"/>
  <c r="N70" i="4"/>
  <c r="N65" i="4"/>
  <c r="N62" i="4"/>
  <c r="N113" i="4"/>
  <c r="N108" i="4"/>
  <c r="N103" i="4"/>
  <c r="N134" i="4" s="1"/>
  <c r="L119" i="4"/>
  <c r="L134" i="4" s="1"/>
  <c r="N119" i="4"/>
  <c r="L113" i="4"/>
  <c r="L108" i="4"/>
  <c r="L103" i="4"/>
  <c r="T134" i="4"/>
  <c r="Q134" i="4"/>
  <c r="H134" i="4"/>
  <c r="L76" i="4"/>
  <c r="N76" i="4"/>
  <c r="L70" i="4"/>
  <c r="L65" i="4"/>
  <c r="L62" i="4"/>
  <c r="T92" i="4"/>
  <c r="Q92" i="4"/>
  <c r="H92" i="4"/>
  <c r="Y75" i="4"/>
  <c r="AC75" i="4" s="1"/>
  <c r="X75" i="4"/>
  <c r="U75" i="4"/>
  <c r="AC186" i="4"/>
  <c r="W186" i="4"/>
  <c r="U187" i="4"/>
  <c r="X187" i="4"/>
  <c r="AC189" i="4"/>
  <c r="X184" i="4"/>
  <c r="U184" i="4"/>
  <c r="W127" i="4"/>
  <c r="U127" i="4"/>
  <c r="W126" i="4"/>
  <c r="U126" i="4"/>
  <c r="W125" i="4"/>
  <c r="U125" i="4"/>
  <c r="X124" i="4"/>
  <c r="X119" i="4" s="1"/>
  <c r="U124" i="4"/>
  <c r="W123" i="4"/>
  <c r="U123" i="4"/>
  <c r="W122" i="4"/>
  <c r="U122" i="4"/>
  <c r="W121" i="4"/>
  <c r="U121" i="4"/>
  <c r="Y118" i="4"/>
  <c r="X118" i="4"/>
  <c r="U118" i="4"/>
  <c r="Y116" i="4"/>
  <c r="AC116" i="4" s="1"/>
  <c r="X116" i="4"/>
  <c r="U116" i="4"/>
  <c r="Y117" i="4"/>
  <c r="X117" i="4"/>
  <c r="U117" i="4"/>
  <c r="Y115" i="4"/>
  <c r="AC115" i="4" s="1"/>
  <c r="X115" i="4"/>
  <c r="U115" i="4"/>
  <c r="Y114" i="4"/>
  <c r="AC114" i="4" s="1"/>
  <c r="AC113" i="4" s="1"/>
  <c r="X114" i="4"/>
  <c r="X113" i="4" s="1"/>
  <c r="U114" i="4"/>
  <c r="Y112" i="4"/>
  <c r="X112" i="4"/>
  <c r="U112" i="4"/>
  <c r="Y111" i="4"/>
  <c r="X111" i="4"/>
  <c r="X108" i="4" s="1"/>
  <c r="U111" i="4"/>
  <c r="Y110" i="4"/>
  <c r="X110" i="4"/>
  <c r="U110" i="4"/>
  <c r="Y109" i="4"/>
  <c r="AC109" i="4" s="1"/>
  <c r="X109" i="4"/>
  <c r="U109" i="4"/>
  <c r="X107" i="4"/>
  <c r="U107" i="4"/>
  <c r="Y106" i="4"/>
  <c r="X106" i="4"/>
  <c r="X103" i="4" s="1"/>
  <c r="U106" i="4"/>
  <c r="Y105" i="4"/>
  <c r="Y103" i="4" s="1"/>
  <c r="X105" i="4"/>
  <c r="U105" i="4"/>
  <c r="Y104" i="4"/>
  <c r="X104" i="4"/>
  <c r="U104" i="4"/>
  <c r="W84" i="4"/>
  <c r="U84" i="4"/>
  <c r="W83" i="4"/>
  <c r="U83" i="4"/>
  <c r="W82" i="4"/>
  <c r="U82" i="4"/>
  <c r="W80" i="4"/>
  <c r="U80" i="4"/>
  <c r="W79" i="4"/>
  <c r="U79" i="4"/>
  <c r="W78" i="4"/>
  <c r="U78" i="4"/>
  <c r="U76" i="4" s="1"/>
  <c r="X81" i="4"/>
  <c r="X76" i="4" s="1"/>
  <c r="U81" i="4"/>
  <c r="Y74" i="4"/>
  <c r="X74" i="4"/>
  <c r="U74" i="4"/>
  <c r="Y73" i="4"/>
  <c r="AC73" i="4" s="1"/>
  <c r="X73" i="4"/>
  <c r="U73" i="4"/>
  <c r="Y72" i="4"/>
  <c r="X72" i="4"/>
  <c r="U72" i="4"/>
  <c r="U70" i="4" s="1"/>
  <c r="Y71" i="4"/>
  <c r="Y70" i="4" s="1"/>
  <c r="X71" i="4"/>
  <c r="X70" i="4" s="1"/>
  <c r="U71" i="4"/>
  <c r="Y69" i="4"/>
  <c r="AC69" i="4" s="1"/>
  <c r="X69" i="4"/>
  <c r="U69" i="4"/>
  <c r="Y68" i="4"/>
  <c r="AC68" i="4" s="1"/>
  <c r="AC65" i="4" s="1"/>
  <c r="X68" i="4"/>
  <c r="U68" i="4"/>
  <c r="Y66" i="4"/>
  <c r="Y65" i="4" s="1"/>
  <c r="X66" i="4"/>
  <c r="X65" i="4" s="1"/>
  <c r="U66" i="4"/>
  <c r="AC70" i="4" l="1"/>
  <c r="X134" i="4"/>
  <c r="X92" i="4"/>
  <c r="AC119" i="4"/>
  <c r="AC134" i="4" s="1"/>
  <c r="Y113" i="4"/>
  <c r="Y134" i="4" s="1"/>
  <c r="N92" i="4"/>
  <c r="L92" i="4"/>
  <c r="Y64" i="4"/>
  <c r="AC64" i="4" s="1"/>
  <c r="U64" i="4"/>
  <c r="Y63" i="4"/>
  <c r="U63" i="4"/>
  <c r="U62" i="4" s="1"/>
  <c r="U92" i="4" s="1"/>
  <c r="AC176" i="4"/>
  <c r="AC177" i="4"/>
  <c r="AC180" i="4"/>
  <c r="AC181" i="4"/>
  <c r="AC182" i="4"/>
  <c r="AC183" i="4"/>
  <c r="AC185" i="4"/>
  <c r="AC188" i="4"/>
  <c r="AC178" i="4"/>
  <c r="X135" i="4" l="1"/>
  <c r="Y62" i="4"/>
  <c r="Y92" i="4" s="1"/>
  <c r="AC63" i="4"/>
  <c r="AC62" i="4" s="1"/>
  <c r="AC92" i="4" s="1"/>
  <c r="X148" i="4"/>
  <c r="Y148" i="4" s="1"/>
  <c r="AC148" i="4" s="1"/>
  <c r="X149" i="4"/>
  <c r="Y149" i="4" s="1"/>
  <c r="AC149" i="4" s="1"/>
  <c r="X150" i="4"/>
  <c r="Y150" i="4" s="1"/>
  <c r="AC150" i="4" s="1"/>
  <c r="X151" i="4"/>
  <c r="AB151" i="4" s="1"/>
  <c r="AC151" i="4" s="1"/>
  <c r="X152" i="4"/>
  <c r="Y152" i="4" s="1"/>
  <c r="AC152" i="4" s="1"/>
  <c r="X155" i="4"/>
  <c r="Y155" i="4" s="1"/>
  <c r="AC155" i="4" s="1"/>
  <c r="X156" i="4"/>
  <c r="AB156" i="4" s="1"/>
  <c r="AC156" i="4" s="1"/>
  <c r="X157" i="4"/>
  <c r="Y157" i="4" s="1"/>
  <c r="AC157" i="4" s="1"/>
  <c r="X158" i="4"/>
  <c r="Y158" i="4" s="1"/>
  <c r="AC158" i="4" s="1"/>
  <c r="X159" i="4"/>
  <c r="Y159" i="4" s="1"/>
  <c r="AC159" i="4" s="1"/>
  <c r="X160" i="4"/>
  <c r="AB160" i="4" s="1"/>
  <c r="AC160" i="4" s="1"/>
  <c r="X147" i="4"/>
  <c r="Y147" i="4" s="1"/>
  <c r="AC147" i="4" s="1"/>
  <c r="C41" i="4"/>
  <c r="W103" i="4" l="1"/>
  <c r="U103" i="4"/>
  <c r="W190" i="4" l="1"/>
  <c r="X190" i="4" s="1"/>
  <c r="U190" i="4"/>
  <c r="W185" i="4"/>
  <c r="W183" i="4"/>
  <c r="W181" i="4"/>
  <c r="W180" i="4"/>
  <c r="W179" i="4"/>
  <c r="W178" i="4"/>
  <c r="Z163" i="4" l="1"/>
  <c r="AC191" i="4"/>
  <c r="AB191" i="4"/>
  <c r="AA191" i="4"/>
  <c r="Z191" i="4"/>
  <c r="Y191" i="4"/>
  <c r="T191" i="4"/>
  <c r="Q191" i="4"/>
  <c r="N191" i="4"/>
  <c r="AC163" i="4"/>
  <c r="AB163" i="4"/>
  <c r="AA163" i="4"/>
  <c r="Y163" i="4"/>
  <c r="T163" i="4"/>
  <c r="Q163" i="4"/>
  <c r="N163" i="4"/>
  <c r="U191" i="4" l="1"/>
  <c r="U163" i="4"/>
  <c r="X191" i="4"/>
  <c r="W191" i="4"/>
  <c r="U134" i="4"/>
  <c r="U192" i="4" l="1"/>
  <c r="U135" i="4"/>
  <c r="X163" i="4"/>
  <c r="W163" i="4"/>
  <c r="W192" i="4" s="1"/>
  <c r="W134" i="4"/>
  <c r="W92" i="4"/>
  <c r="D11" i="30"/>
  <c r="E11" i="30" s="1"/>
  <c r="D10" i="30"/>
  <c r="E10" i="30" s="1"/>
  <c r="D9" i="30"/>
  <c r="E9" i="30" s="1"/>
  <c r="D8" i="30"/>
  <c r="E8" i="30" s="1"/>
  <c r="D7" i="30"/>
  <c r="E7" i="30"/>
  <c r="D6" i="30"/>
  <c r="E6" i="30"/>
  <c r="D5" i="30"/>
  <c r="E5" i="30" s="1"/>
  <c r="B8" i="4"/>
  <c r="W135" i="4" l="1"/>
  <c r="X192" i="4"/>
  <c r="U193" i="4" s="1"/>
  <c r="U136" i="4"/>
</calcChain>
</file>

<file path=xl/sharedStrings.xml><?xml version="1.0" encoding="utf-8"?>
<sst xmlns="http://schemas.openxmlformats.org/spreadsheetml/2006/main" count="3118" uniqueCount="1316">
  <si>
    <t>COMMENT RENSEIGNER LES DIFFERENTS ONGLETS ?</t>
  </si>
  <si>
    <t>Ce fichier est à renseigner de manière conjointe entre le responsable de formation, le référent APOGEE de la composante ainsi que le référent outils de la Faculté.
L'onglet 4 de ce fichier est à renseigner dans un second temps.</t>
  </si>
  <si>
    <r>
      <rPr>
        <b/>
        <sz val="13"/>
        <color theme="1"/>
        <rFont val="Calibri"/>
        <family val="2"/>
        <scheme val="minor"/>
      </rPr>
      <t xml:space="preserve">Le fichier comprend 6 onglets : </t>
    </r>
    <r>
      <rPr>
        <sz val="11"/>
        <color theme="1"/>
        <rFont val="Calibri"/>
        <family val="2"/>
        <scheme val="minor"/>
      </rPr>
      <t xml:space="preserve">
- onglet "1. Présentation"
- onglet "2. MCCC spécifiques"
- onglet "3. Maquette"
- onglet "4. Correspondance moodle-RI"
- onglet "Liste des mentions"
- onglet "Compétences"</t>
    </r>
  </si>
  <si>
    <t>1. Présentation</t>
  </si>
  <si>
    <t>Cet onglet vous présente les différents onglets du fichier et comment renseigner les onglets 2 à 4.</t>
  </si>
  <si>
    <t>2. MCCC spécifiques</t>
  </si>
  <si>
    <t>Certaines données saisies dans cet onglet seront reprises automatiquement dans les autres onglets afin d'éviter une double saisie.</t>
  </si>
  <si>
    <t>Selon les items, des menus déroulants sont paramétrés dans le fichier.</t>
  </si>
  <si>
    <t>Faculté</t>
  </si>
  <si>
    <t>Sélectionnez dans le menu déroulant la faculté de rattachement de la formation</t>
  </si>
  <si>
    <t>Composante</t>
  </si>
  <si>
    <t>Sélectionnez dans le menu déroulant la composante de rattachement de la formation</t>
  </si>
  <si>
    <t>Mention de rattachement de la formation</t>
  </si>
  <si>
    <t>Précisez la mention de rattachement</t>
  </si>
  <si>
    <t>Responsable de la mention</t>
  </si>
  <si>
    <t>Précisez le nom et prénom et le mail du responsable de la mention</t>
  </si>
  <si>
    <r>
      <t xml:space="preserve">Intitulé du parcours </t>
    </r>
    <r>
      <rPr>
        <b/>
        <i/>
        <sz val="10"/>
        <color theme="1"/>
        <rFont val="Calibri"/>
        <family val="2"/>
        <scheme val="minor"/>
      </rPr>
      <t>(</t>
    </r>
    <r>
      <rPr>
        <b/>
        <i/>
        <u/>
        <sz val="10"/>
        <color theme="1"/>
        <rFont val="Calibri"/>
        <family val="2"/>
        <scheme val="minor"/>
      </rPr>
      <t>en toutes lettres</t>
    </r>
    <r>
      <rPr>
        <b/>
        <i/>
        <sz val="10"/>
        <color theme="1"/>
        <rFont val="Calibri"/>
        <family val="2"/>
        <scheme val="minor"/>
      </rPr>
      <t>)</t>
    </r>
  </si>
  <si>
    <t>Indiquez le nom du parcours en toutes lettres + acronyme (si besoin)</t>
  </si>
  <si>
    <t>Responsable du parcours M1/M2</t>
  </si>
  <si>
    <t>Précisez le nom et prénom et le mail du responsable du parcours</t>
  </si>
  <si>
    <t>Régime de formation</t>
  </si>
  <si>
    <t>Indiquez pour quels régimes s'ouvrent le parcours. La formation peut être ouverte sous plusieurs régimes. Sélectionnez le/les régime(s) ouvert(s) du parcours.</t>
  </si>
  <si>
    <t>Organisation du contrôle des connaissances et des compétences</t>
  </si>
  <si>
    <t>Précisez les modalités spécifiques à chaque type de contrôle (CCI, CT, CET, seconde chance).</t>
  </si>
  <si>
    <t>Assiduité, absence, aménagement</t>
  </si>
  <si>
    <t>Précisez les notions absences justifiées et injustifées, les conditions d'assiduité et aménagements en fonction des régimes spéciaux d'études.</t>
  </si>
  <si>
    <t>Obtention des crédits et capitalisation</t>
  </si>
  <si>
    <t>Précisez les règles de progression dans la formation en tenant compte du cadre général des MCCC de master votées au sénat académique ainsi que les règles de compensation.</t>
  </si>
  <si>
    <t>Jury et résultats</t>
  </si>
  <si>
    <t>Précisez l'attribution des mentions et le calcul au diplôme (moyenne des deux années, prise en compte que du M2, etc…)</t>
  </si>
  <si>
    <t>3. Maquette</t>
  </si>
  <si>
    <t>Comment renseigner l'onglet "Maquette"</t>
  </si>
  <si>
    <t>Il s'agit de renseigner dans cet onglet le contenu de la maquette pédagogique pour chaque semestre du parcours.</t>
  </si>
  <si>
    <t xml:space="preserve">Les modifications apportées aux maquettes d'une année sur l'autre doivent être indiquées en rouge sur fond jaune (quelle que soit la cellule modifiée). Lors des modifications, laissez apparentes les corrections apportées sur la maquette en barrant ce qui a été modifié et/ou supprimé. </t>
  </si>
  <si>
    <t>Certains champs possèdent des menus déroulants.</t>
  </si>
  <si>
    <t>Certains champs calculent automatiquement le résultat en fonction de votre saisie dans les précédents champs.</t>
  </si>
  <si>
    <t>Identité de la formation</t>
  </si>
  <si>
    <t>Les champs où apparaissent un "0" sont des champs dont la donnée sera automatiquement reprise lors de la saisie dans l'onglet 2 précédent.</t>
  </si>
  <si>
    <t>Code APOGEE du diplôme</t>
  </si>
  <si>
    <t>Indiquer le code APOGEE de la version de diplôme</t>
  </si>
  <si>
    <t>Code RNCP de la mention</t>
  </si>
  <si>
    <t>Précisez le code RNCP de la formation. Le code RNCP est consultable dans l'onglet compétences de ce fichier.</t>
  </si>
  <si>
    <t>Référent APOGEE</t>
  </si>
  <si>
    <t>Indiquez le nom et coordonnées du référent APOGEE</t>
  </si>
  <si>
    <t>Gestionnaire(s) de scolarité + mail</t>
  </si>
  <si>
    <t>Indiquez le nom et coordonnées du gestionnaire de scolarité en charge de la formation</t>
  </si>
  <si>
    <t>VAE (O/N)</t>
  </si>
  <si>
    <t>Précisez si la formation est ouverte à la VAE</t>
  </si>
  <si>
    <t>Formation co-accréditée (O/N)</t>
  </si>
  <si>
    <t>Précisez si la formation est co-accréditée avec un autre établissement (figure sur l'accréditation)</t>
  </si>
  <si>
    <t>Si oui, avec quel(s) autre(s) établissement(s)</t>
  </si>
  <si>
    <t>En cas de co-accréditation, précisez avec quel établissement</t>
  </si>
  <si>
    <t>Formation en partenariat (O/N)</t>
  </si>
  <si>
    <t>Précisez si la formation est en partenariat avec un autre établissement (hors UPCité)</t>
  </si>
  <si>
    <t>Si oui, avec quel(s) autres établissement(s)</t>
  </si>
  <si>
    <t>Précisez avec quel établissement la formation est en partenariat</t>
  </si>
  <si>
    <t>S'agit il d'un double diplôme ? 
Si oui avec quelle autre formation et composante</t>
  </si>
  <si>
    <t>Précisez si la formation est un double diplôme et si oui avec quel autre formation ainsi que la composante</t>
  </si>
  <si>
    <t>Modalité d'enseignement</t>
  </si>
  <si>
    <t>Précisez si la formation est 100 % en présentiel, 100% en distanciel ou mixte (présentiel et distanciel)</t>
  </si>
  <si>
    <t>Formation accueillant des étudiants Erasmus ou Circle U ouverte à l'international (O/N)</t>
  </si>
  <si>
    <t>Précisez si l'UE est ouverte à l'international (erasmus, circle U)</t>
  </si>
  <si>
    <t>Normes des groupes</t>
  </si>
  <si>
    <t>Pour chaque type d'enseignement, indiquez le cas échéant la norme des groupes. Le cadrage de l'offre de formation précise certains seuils. La spécificité est à renseigner au niveau des UE pour la prise en compte dans le catalogue des UE ouvertes à l'international.</t>
  </si>
  <si>
    <t>Semestre (1 à 4)</t>
  </si>
  <si>
    <t>Semestre</t>
  </si>
  <si>
    <t>Menu déroulant : sélectionnez le semestre correspondant</t>
  </si>
  <si>
    <t>Nouveau code APOGEE de l'élément pédagogique</t>
  </si>
  <si>
    <t>Précisez le code de l'élément pédagogique APOGEE (le code peut être précisé ultérieurement)</t>
  </si>
  <si>
    <t>Nature de l'élément pédagogique</t>
  </si>
  <si>
    <t>Intitulé de l'enseignement</t>
  </si>
  <si>
    <t>Précisez en toutes lettres l'intitulé de l'enseignement</t>
  </si>
  <si>
    <t>ECTS</t>
  </si>
  <si>
    <t>Les ECTS être des multiples de 3 (3, 6, 9 ou 12 ECTS). Le coefficient est égal aux ECTS.</t>
  </si>
  <si>
    <t>Seuil de dédoublement (TD/TP)</t>
  </si>
  <si>
    <t>Le seuil de dédoublement des TD est fixé à  30. Le seuil de dédoublement des TP expérimentaux et TP informatique est compris entre 12 et 24 étudiants</t>
  </si>
  <si>
    <t>Heures étudiant</t>
  </si>
  <si>
    <t>Répartition des heures si la formation est co-accréditées ou en partenariat</t>
  </si>
  <si>
    <t>Indiquez la répartition des heures en fonction des établissement participants à la formation.</t>
  </si>
  <si>
    <t>Capacité totale de l'UE</t>
  </si>
  <si>
    <t>Nombre d'inscrits dans l'UE en N-1</t>
  </si>
  <si>
    <t>Indiquez le nombre d'inscrits dans l'UE l'année précédente si elle existait</t>
  </si>
  <si>
    <t>Responsable de l'UE</t>
  </si>
  <si>
    <t>Mutualisation</t>
  </si>
  <si>
    <t>MCCC</t>
  </si>
  <si>
    <t>Renseignez les différentes MCCC (type de contrôle, type d'épreuve, durée, note seuil (recommandé 7/20), les MCCC de seconde session.</t>
  </si>
  <si>
    <t>Nature des cours</t>
  </si>
  <si>
    <t>Indiquez si le cours a lieu : en présentiel (100% sur site), en distanciel (100% en ligne) ou mixte (sur site &amp; en ligne).</t>
  </si>
  <si>
    <t>Compétences visées</t>
  </si>
  <si>
    <t>Précisez les compétences visées. La liste des compétences est consultable dans l'onglet Compétences du fichier.</t>
  </si>
  <si>
    <t>4. Correspondance Moodle-Ri</t>
  </si>
  <si>
    <t>L’onglet 4 peut être renseigné un peu plus tard en lien avec le référent outils de faculté/service de scolarité</t>
  </si>
  <si>
    <t>La mise en œuvre des nouvelles maquettes ou des évolutions de maquettes nécessitent de remettre à jour Moodle et Ametys (catalogue de l'ODF en ligne). Pour cela il est nécessaire d'établir la correspondance des cours entre l'ancienne et la nouvelle maquette ainsi que d'indiquer si l'UE ou ECUE est ouverte à l'international.</t>
  </si>
  <si>
    <t>Vous devrez préciser dans le tableau l'ancien code APOGEE afin de permettre la correspondance moodle et indiquer si le cours est ouvert à l'international (ex : erasmus…).</t>
  </si>
  <si>
    <t xml:space="preserve">Année universitaire : </t>
  </si>
  <si>
    <t>IMPORTANT : la structure du fichier ne doit en aucun être modifiée afin que les données soient incrémentées dans les onglets suivants. 
Toute autre modification que le remplissage des champs dédiés rendrait le fichier inexploitable</t>
  </si>
  <si>
    <t>MODALITÉS DE CONTRÔLE DES CONNAISSANCES ET D'EVALUATION DES COMPÉTENCES SPÉCIFIQUES (MCCC) - MASTER</t>
  </si>
  <si>
    <t>Le cadre général des MCCC détaille les règles applicables pour l'ensemble des diplômes de licence d'Université Paris Cité. Ces règles communes sont complétées par les MCCC spécifiques  propres à chaque formation. Les MCCC spécifiques doivent être arrêtées et portées à la connaissance des étudiants au plus tard à la fin du premier mois de l’année d’enseignement. Les MCCC spécifiques ne peuvent être modifiées en cours d’année.</t>
  </si>
  <si>
    <t>INFORMATIONS GENERALES</t>
  </si>
  <si>
    <t>Responsable de la mention +mail</t>
  </si>
  <si>
    <t>Responsable du parcours M1 + mail</t>
  </si>
  <si>
    <t>Responsable du parcours M2 + mail</t>
  </si>
  <si>
    <t>ORGANISATION DU CONTRÔLE DES CONNAISSANCES ET DES COMPETENCES</t>
  </si>
  <si>
    <t>Contrôle Continu Intégral (CCI)</t>
  </si>
  <si>
    <t>Avez-vous défini au sein de votre composante des modalités spécifiques du contrôle continu ?  (O/N)</t>
  </si>
  <si>
    <t xml:space="preserve">Si oui, précisez lesquelles </t>
  </si>
  <si>
    <t>Contrôle Terminal (CT)</t>
  </si>
  <si>
    <t>Avez-vous défini au sein de votre composante des modalités spécifiques de contrôle terminal?  (O/N)</t>
  </si>
  <si>
    <t>Contrôle Continu et Examen Terminal combinés (CET)</t>
  </si>
  <si>
    <t>Seconde session</t>
  </si>
  <si>
    <t>Avez-vous défini une seconde session ? (O/N)</t>
  </si>
  <si>
    <t>Si oui, précisez les modalités</t>
  </si>
  <si>
    <t>ASSIDUITE, ABSENCE, AMENAGEMENT</t>
  </si>
  <si>
    <t>Assiduité et absence</t>
  </si>
  <si>
    <t xml:space="preserve">Avez-vous défini au sein de votre composante les notions d'absence justifiée et injustifiée ? </t>
  </si>
  <si>
    <t>Y a-t-il des enseignements soumis à une présence obligatoire ? Si oui lesquels</t>
  </si>
  <si>
    <t>Si oui, quelles en sont les conditions d'assiduité ?</t>
  </si>
  <si>
    <t>En cas d'absence des étudiants, précisez la note de substitution</t>
  </si>
  <si>
    <t>Absence injustifiée (ABI) en 1e session</t>
  </si>
  <si>
    <t>Absence justifiée (ABJ) en 1ère session</t>
  </si>
  <si>
    <t>Absence injustifiée (ABI) en 2nde session</t>
  </si>
  <si>
    <t>Absence justifiée (ABJ) en 2nde session</t>
  </si>
  <si>
    <t>Aménagements</t>
  </si>
  <si>
    <t>Détaillez les conditions d'obtention d'une évaluation de substitution</t>
  </si>
  <si>
    <t>OBTENTION DES CREDITS ET CAPITALISATION</t>
  </si>
  <si>
    <t>Règles de progression</t>
  </si>
  <si>
    <t>Y a-t-il des règles particulières de progression entre les 2 années de Master ? (O/N)</t>
  </si>
  <si>
    <t xml:space="preserve">Si oui, en détailler le contenu </t>
  </si>
  <si>
    <t>Compensation</t>
  </si>
  <si>
    <t>Y a-t-il compensation entre les semestres ?</t>
  </si>
  <si>
    <t>Chacun des semestres doit-il être validé ?</t>
  </si>
  <si>
    <t>Si non, y a-t-il compensation entre blocs d'un même semestre ?</t>
  </si>
  <si>
    <t>Y a-t-il d'autres règles spécifiques de compensation ? Si oui, précisez</t>
  </si>
  <si>
    <r>
      <t xml:space="preserve">Existe-t-il une note seuil ? - </t>
    </r>
    <r>
      <rPr>
        <i/>
        <sz val="11"/>
        <color theme="1"/>
        <rFont val="Calibri"/>
        <family val="2"/>
        <scheme val="minor"/>
      </rPr>
      <t>Note seuil recommandée (7/20)</t>
    </r>
    <r>
      <rPr>
        <b/>
        <sz val="11"/>
        <color theme="1"/>
        <rFont val="Calibri"/>
        <family val="2"/>
        <scheme val="minor"/>
      </rPr>
      <t xml:space="preserve"> (O/N)</t>
    </r>
  </si>
  <si>
    <t>En cas de note seuil, indiquez la note seuil</t>
  </si>
  <si>
    <t>Des mentions sont-elles attribuées ? (O/N)</t>
  </si>
  <si>
    <t>Si oui à quel niveau (semestre, année, diplôme) ?</t>
  </si>
  <si>
    <t xml:space="preserve">Comment est calculé la moyenne au diplôme ? </t>
  </si>
  <si>
    <r>
      <t xml:space="preserve">MAQUETTE DE LA FORMATION - MCCC
</t>
    </r>
    <r>
      <rPr>
        <b/>
        <i/>
        <sz val="12"/>
        <color rgb="FFFF0000"/>
        <rFont val="Calibri"/>
        <family val="2"/>
        <scheme val="minor"/>
      </rPr>
      <t>à retourner au département formation de la Faculté</t>
    </r>
  </si>
  <si>
    <t>Offre de formation 2025-2029</t>
  </si>
  <si>
    <t>Année universitaire</t>
  </si>
  <si>
    <t xml:space="preserve">Maquette mise à jour le </t>
  </si>
  <si>
    <t xml:space="preserve">Modifications </t>
  </si>
  <si>
    <t xml:space="preserve">Pour plus de lisibilité, les modifications apportées aux maquettes d'une année sur l'autre doivent être indiquées en rouge sur fond jaune (quelle que soit la cellule modifiée). Lors des modifications, laissez apparentes les corrections apportées sur la maquette en barrant ce qui a été modifié et/ou supprimé. </t>
  </si>
  <si>
    <t>X</t>
  </si>
  <si>
    <t>Mention</t>
  </si>
  <si>
    <t>Responsable de la mention + mail</t>
  </si>
  <si>
    <t>Intitulé du parcours</t>
  </si>
  <si>
    <t>Régime d'inscription ouvert</t>
  </si>
  <si>
    <t>VAE</t>
  </si>
  <si>
    <t>S'agit il d'un double diplôme ? Si oui avec quelle autre formation et composante</t>
  </si>
  <si>
    <t>Formation ouverte à l'international (O/N)</t>
  </si>
  <si>
    <t>CM</t>
  </si>
  <si>
    <t>TD</t>
  </si>
  <si>
    <t xml:space="preserve">TP </t>
  </si>
  <si>
    <t>TP expérimentaux</t>
  </si>
  <si>
    <t>TP informatique</t>
  </si>
  <si>
    <t>ED</t>
  </si>
  <si>
    <t>Forfait</t>
  </si>
  <si>
    <t xml:space="preserve">Projet </t>
  </si>
  <si>
    <t>Semestre 1</t>
  </si>
  <si>
    <t>Semestre 2</t>
  </si>
  <si>
    <t>Semestre 3</t>
  </si>
  <si>
    <t>Semestre 4</t>
  </si>
  <si>
    <t xml:space="preserve">Semestre 1 </t>
  </si>
  <si>
    <t>Total ECTS Sem1 = 30 ECTS</t>
  </si>
  <si>
    <t>Seuil de dédoublement (TP/TD)</t>
  </si>
  <si>
    <t>TOTAL HETD (coût enseignant)</t>
  </si>
  <si>
    <t>Heures enseignants</t>
  </si>
  <si>
    <t>Responsable</t>
  </si>
  <si>
    <t>Modalités de contrôle des connaissances</t>
  </si>
  <si>
    <t>Langue d'enseignement</t>
  </si>
  <si>
    <t>1ère session</t>
  </si>
  <si>
    <t>100% Présentiel
O/N</t>
  </si>
  <si>
    <t>100% Distanciel
O/N</t>
  </si>
  <si>
    <t>H CM</t>
  </si>
  <si>
    <t>Nbre de gpes CM</t>
  </si>
  <si>
    <t>H TD</t>
  </si>
  <si>
    <t>Nbre de gpes TD</t>
  </si>
  <si>
    <t>H TP</t>
  </si>
  <si>
    <t>Nbre de gpes TP</t>
  </si>
  <si>
    <t>Autres formes d'enseignement</t>
  </si>
  <si>
    <t>H équiv. TD</t>
  </si>
  <si>
    <t>Nombre d'heures</t>
  </si>
  <si>
    <t>Nom du responsable de l'UE uniquement</t>
  </si>
  <si>
    <t>Elément pédagogique mutualisé
O/N</t>
  </si>
  <si>
    <t>Nom de l'autre composante associée</t>
  </si>
  <si>
    <t>Nb d'heures équiv. TD composante associée</t>
  </si>
  <si>
    <t>Type de contrôle</t>
  </si>
  <si>
    <t>Type d'épreuve si examen terminal</t>
  </si>
  <si>
    <t>Durée de l'épreuve</t>
  </si>
  <si>
    <t>Type d'épreuve</t>
  </si>
  <si>
    <t>Type</t>
  </si>
  <si>
    <t>Si au choix préciser (O/N)</t>
  </si>
  <si>
    <t>100%
CC</t>
  </si>
  <si>
    <t>CET</t>
  </si>
  <si>
    <t>100%
ET</t>
  </si>
  <si>
    <t xml:space="preserve">Semestre 2    </t>
  </si>
  <si>
    <t>Total ECTS Sem2 = 30 ECTS</t>
  </si>
  <si>
    <t>BILAN M1</t>
  </si>
  <si>
    <t xml:space="preserve">Semestre 3         </t>
  </si>
  <si>
    <t>Total ECTS Sem3 = 30 ECTS</t>
  </si>
  <si>
    <t xml:space="preserve">Semestre 4           </t>
  </si>
  <si>
    <t>Total ECTS Sem4 = 30 ECTS</t>
  </si>
  <si>
    <t>BILAN M2</t>
  </si>
  <si>
    <t>INFORMATIONS SPECIFIQUES
MOODLE / CATALOGUE DES UE OUVERTES A L'INTERNATIONAL</t>
  </si>
  <si>
    <t>Pour importer les éléments de la maquette, retournez dans l'onglet 3 "Maquette" afin de copier-coller les éléments de la maquette</t>
  </si>
  <si>
    <t>Est-ce que le contenu du cours de l'année N est identique au cours N-1 en vue de la reprise des contenus Moodle ? Est-ce que le cours est ouvert à l'international et doit apparaitre dans le catalogue des UE/ECUE spécifique ?</t>
  </si>
  <si>
    <t>Code étape APOGEE du parcours</t>
  </si>
  <si>
    <t>Nouveau code apogée de l'élément pédagogique</t>
  </si>
  <si>
    <t>UE "transition 
écologique" (O/N)</t>
  </si>
  <si>
    <t>Ancien code APOGEE de l'élement pédagogique</t>
  </si>
  <si>
    <t>Précisez si le contenu de l'enseignement est modifié (Oui/Non) - si oui le contenu ne sera pas importé</t>
  </si>
  <si>
    <t>COMPETENCES VISEES</t>
  </si>
  <si>
    <t>Diplôme</t>
  </si>
  <si>
    <t>Facultés</t>
  </si>
  <si>
    <t>Composantes</t>
  </si>
  <si>
    <t>Mention(s)</t>
  </si>
  <si>
    <t>Code RNCP</t>
  </si>
  <si>
    <t xml:space="preserve">Nomenclature MESRI </t>
  </si>
  <si>
    <t>Bloc de compétences</t>
  </si>
  <si>
    <t xml:space="preserve">Liste des compétences </t>
  </si>
  <si>
    <t>N° du bloc</t>
  </si>
  <si>
    <t>Nomenclature MESRI</t>
  </si>
  <si>
    <t>Master</t>
  </si>
  <si>
    <t>SH</t>
  </si>
  <si>
    <t>UFR Lettres, Arts, Cinéma</t>
  </si>
  <si>
    <t>Cinéma et audiovisuel</t>
  </si>
  <si>
    <t>RNCP34432</t>
  </si>
  <si>
    <t>Nomenclature</t>
  </si>
  <si>
    <t>Usages avancés et spécialisés des outils numériques</t>
  </si>
  <si>
    <t xml:space="preserve">Identifier les usages numériques et les impacts de leur évolution sur le ou les domaines concernés par la mention 
                                                                                                                      Se servir de façon autonome des outils numériques avancés pour un ou plusieurs métiers ou secteurs de recherche du domaine  </t>
  </si>
  <si>
    <t>RNCP34432BC01</t>
  </si>
  <si>
    <t>Développement et intégration de savoirs hautement spécialisés</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</si>
  <si>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  </t>
  </si>
  <si>
    <t>RNCP34432BC02</t>
  </si>
  <si>
    <t>Communication spécialisée pour le transfert de connaissances</t>
  </si>
  <si>
    <t xml:space="preserve"> 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t>
  </si>
  <si>
    <t>RNCP34432BC03</t>
  </si>
  <si>
    <t>Appui à la transformation en contexte professionnel</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</si>
  <si>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  </t>
  </si>
  <si>
    <t>RNCP34432BC04</t>
  </si>
  <si>
    <t xml:space="preserve">UFR Etudes Interculturelles de Langues Appliquées </t>
  </si>
  <si>
    <t>Langues étrangères appliquées</t>
  </si>
  <si>
    <t>RNCP34101</t>
  </si>
  <si>
    <t xml:space="preserve">Identifier les usages numériques et les impacts de leur   évolution sur le ou les domaines concernés par la mention 
                                                                                                                      Se servir de façon autonome des outils numériques avancés pour   un ou plusieurs métiers ou secteurs de recherche du domaine     </t>
  </si>
  <si>
    <t>RNCP34101BC01</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</si>
  <si>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  </t>
  </si>
  <si>
    <t>RNCP34101BC02</t>
  </si>
  <si>
    <t xml:space="preserve"> 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 </t>
  </si>
  <si>
    <t>RNCP34101BC03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</si>
  <si>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     </t>
  </si>
  <si>
    <t>RNCP34101BC04</t>
  </si>
  <si>
    <t>UFR Etudes Anglophones   UFR Langues et Civilisations de l'Asie Orientale</t>
  </si>
  <si>
    <t>Langues, littératures et civilisations étrangères et régionales</t>
  </si>
  <si>
    <t>RNCP31503</t>
  </si>
  <si>
    <t>Identifier les usages numériques et les impacts de leur évolution sur le ou les domaines concernés par la mention
                                                                                                                         Se servir de façon autonome des outils numériques avancés pour un ou plusieurs métiers ou secteurs de recherche du domaine</t>
  </si>
  <si>
    <t>RNCP31503BC01</t>
  </si>
  <si>
    <t>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règlementation</t>
  </si>
  <si>
    <t>RNCP31503BC02</t>
  </si>
  <si>
    <t>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t>
  </si>
  <si>
    <t>RNCP31503BC03</t>
  </si>
  <si>
    <t>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t>
  </si>
  <si>
    <t>RNCP31503BC04</t>
  </si>
  <si>
    <t>Lettres et humanités</t>
  </si>
  <si>
    <t>RNCP34437</t>
  </si>
  <si>
    <t>RNCP34437BC01</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</si>
  <si>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  </t>
  </si>
  <si>
    <t>RNCP34437BC02</t>
  </si>
  <si>
    <t xml:space="preserve">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  </t>
  </si>
  <si>
    <t>RNCP34437BC03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</si>
  <si>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  </t>
  </si>
  <si>
    <t>RNCP34437BC04</t>
  </si>
  <si>
    <t>Littérature générale et comparée</t>
  </si>
  <si>
    <t>RNCP31581</t>
  </si>
  <si>
    <t>Identifier les usages numériques et les impacts de leur évolution sur le ou les domaines concernés par la mention
                                                                                                                      Se servir de façon autonome des outils numériques avancés pour un ou plusieurs métiers ou secteurs de recherche du domaine</t>
  </si>
  <si>
    <t>RNCP31581BC01</t>
  </si>
  <si>
    <t>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règlementation</t>
  </si>
  <si>
    <t>RNCP31581BC02</t>
  </si>
  <si>
    <t>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t>
  </si>
  <si>
    <t>RNCP31581BC03</t>
  </si>
  <si>
    <t>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t>
  </si>
  <si>
    <t>RNCP31581BC04</t>
  </si>
  <si>
    <t>UFR Etudes Interculturelles de Langues Appliquées  (EILA)</t>
  </si>
  <si>
    <t>Traduction et interprétation</t>
  </si>
  <si>
    <t>RNCP34116</t>
  </si>
  <si>
    <t>RNCP34116BC01</t>
  </si>
  <si>
    <t>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règlementation</t>
  </si>
  <si>
    <t>RNCP34116BC02</t>
  </si>
  <si>
    <t>RNCP34116BC03</t>
  </si>
  <si>
    <t>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t>
  </si>
  <si>
    <t>RNCP34116BC04</t>
  </si>
  <si>
    <t>IUT de Paris - Rives de Seine</t>
  </si>
  <si>
    <t>Comptabilité, contrôle, audit</t>
  </si>
  <si>
    <t>RNCP35991</t>
  </si>
  <si>
    <t>S’approprier les usages avancés et spécialisés des outils numériques</t>
  </si>
  <si>
    <t>RNCP35991BC01</t>
  </si>
  <si>
    <t>Mobiliser et produire des savoirs hautement spécialisés</t>
  </si>
  <si>
    <t>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règlementation</t>
  </si>
  <si>
    <t>RNCP35991BC02</t>
  </si>
  <si>
    <t xml:space="preserve">
Communiquer en contexte professionnel</t>
  </si>
  <si>
    <t>RNCP35991BC03</t>
  </si>
  <si>
    <t>Contribuer à la transformation en contexte professionnel</t>
  </si>
  <si>
    <t>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t>
  </si>
  <si>
    <t>RNCP35991BC04</t>
  </si>
  <si>
    <t>Analyser et accompagner la gestion juridique, fiscale et sociale des organisations et des groupes</t>
  </si>
  <si>
    <t xml:space="preserve">Maîtriser les effets des dispositions contractuelles et adapter le contenu de certains contrats en fonction de la situation de l'entreprise
Identifier les situations d'infractions pénales au droit des affaires et informer les dirigeants des conséquences pour l'entreprise  
Maîtriser et accompagner le traitement de pratiques contraires au droit de la concurrence
Assister l'entreprise dans ses relations avec l'administration fiscale en matière de procédures et de contentieux
Assister l’entreprise dans la mise en œuvre de dispositions relevant du droit social
Assister l’entreprise dans ses relations avec l’URSSAF et la DIRECCTE en matière de procédures et de contentieux
Assister l'entreprise dans la mise en œuvre de dispositions relevant du droit de l'environnement
Maîtriser et assister le dirigeant dans les choix juridiques et fiscaux liés au développement, au financement et à la restructuration de l'entreprise
Assister le dirigeant dans la gestion juridique, fiscale et sociale des groupes
Appréhender les règles et assister le dirigeant en matière de procédures de prévention et de traitement des difficultés, de transmission ou de cessation d'activité
Accompagner à la création et à la gestion fiscale des associations </t>
  </si>
  <si>
    <t>RNCP35991BC05</t>
  </si>
  <si>
    <t>Evaluer les entreprises et accompagner la prise de décision en matière d’investissement, de financement et d’ingénierie financière</t>
  </si>
  <si>
    <t xml:space="preserve">Mesurer la valeur, le risque et la performance de placements financiers - Elaborer un diagnostic financier des groupes
Elaborer en utilisant des outils de notation et interpréter un diagnostic extra-financier : gouvernance, environnement et reporting RSE
Maîtriser et interpréter les résultats des techniques d'évaluation de l'entreprise
Construire un business plan
Evaluer les conséquences et accompagner le dirigeant dans les décisions d'investissement et de financement
Maîtriser la gestion des flux de trésorerie au sein d'un groupe et assister le dirigeant dans la gestion des risques de change et de taux
Analyser les risques et développement de pratiques pour lutter contre la fraude, le blanchissement et le financement du terrorisme
Accompagner le dirigeant en matière d'ingénierie financière liée à la politique de dividendes, à la gestion de la valeur de l'action, aux opérations de fusions-acquisitions ou sur les dettes /créances ainsi qu'aux innovations financières
Maîtriser la place du numérique dans la finance (repérer le rôle du numérique et des algorithmes dans la finance et comprendre le rôle des nouveaux acteurs) </t>
  </si>
  <si>
    <t>RNCP35991BC06</t>
  </si>
  <si>
    <t>Elaborer une vision stratégique et déployer et/ou piloter des outils et méthodes en contrôle de gestion</t>
  </si>
  <si>
    <t>Analyser la structure d'une organisation, à partir de l’évolution des modèles   d’organisation, et participer à l'adaptation du contrôle de gestion à la   stratégie tout en intégrant les nouvelles technologies utiles au contrôle de   gestion
Mettre en œuvre des méthodes d'analyse stratégique ; évaluer   l’exposition aux risques de l’organisation, et déterminer la contribution du   contrôle de gestion à la maîtrise des risques de l'organisation
Mesurer la pertinence des politiques marketing et analyser les différentes   opérations de restructuration, de coopération et de coordination dans le   cadre de la gestion de groupes
Elaborer des outils de planification stratégique afin de contribuer à la   définition et adaptation du business model 
Mettre en œuvre et utiliser des outils de suivi de la conduite du changement   et du pilotage stratégique permettant d'analyser et optimiser la performance   globale de l'entreprise, et, notamment, la mise en place d’un pilotage par   processus
Définir et analyser des outils de gestion des ressources humaines et des  compétences</t>
  </si>
  <si>
    <t>RNCP35991BC07</t>
  </si>
  <si>
    <t>Mettre en œuvre des règles, normes et démarches en comptabilité des groupes, des restructurations et en audit</t>
  </si>
  <si>
    <t xml:space="preserve">Accompagner le chef  d’entreprise dans les opérations de restructuration (maîtriser le cadre   juridique, social, économique et comptable des opérations de   restructuration ; en déterminer l’impact ; passer les écritures   comptables ; établir les documents de synthèse après restructuration)
Appliquer les normes internationales d’information financière (déterminer l’impact des normes comptables internationales sur les états   financiers et enregistrer les écritures comptables dans le référentiel comptable international)
Participer à   l’élaboration des comptes de groupe en référentiel français ou IFRS   (maîtriser le cadre réglementaire et légal de la consolidation des   comptes ; définir le périmètre de consolidation ; évaluer l’impact   des retraitements et enregistrer les opérations de consolidation ;   élaborer les documents de synthèse spécifiques aux comptes consolidés)
Participer à la mise en place d’une mission d’audit (distinguer et situer la   notion d’audit, son cadre conceptuel ; les missions spécifiques aux   commissaires aux comptes et aux experts-comptables ; apprécier les principes déontologiques essentiels et les responsabilités du professionnel CAC et EC ; identifier les situations d’incompatibilités ; mettre   en œuvre une démarche d’audit ; savoir situer chaque étape de la mission  d'audit)  </t>
  </si>
  <si>
    <t>RNCP35991BC08</t>
  </si>
  <si>
    <t>Concevoir, accompagner et/ou piloter des solutions de gestion en matière de systèmes d’information</t>
  </si>
  <si>
    <t xml:space="preserve">Appréhender la stratégie SI, participer à la mise en cohérence et à l’alignement du SI avec les objectifs stratégiques de l'entreprise et assurer la gouvernance opérationnelle des réseaux, applications et données liées aux systèmes d’information
Accompagner l'élaboration, la mise en œuvre, le déploiement, l'appropriation, la conformité, la maintenance, l'évaluation et l'évolution d'un projet SI tout au long de son cycle de vie
Appréhender et accompagner le déploiement, la performance, l'évaluation, les fonctionnalités, les niveaux d'externalisation et d'intégration des systèmes d'entreprise
Accompagner l'élaboration de contrats de service, des stratégies d'optimisation des coûts et délais et participer à l'actualisation des indicateurs en proposant des voies d'amélioration et de respect des normes, lois et règlements en vigueur
Participer au choix, à la mise en œuvre et à l'évolution d'une architecture technique et de confiance visant à lutter contre la vulnérabilité interne et externe du SI et à assurer la continuité de l'activité
Participer à l'élaboration de la documentation et à la mise en œuvre d'un audit du SI, accompagner la direction dans la conception et le déploiement de sa stratégie de transformation numérique </t>
  </si>
  <si>
    <t>RNCP35991BC09</t>
  </si>
  <si>
    <t>UFR Droit, Economie, Gestion</t>
  </si>
  <si>
    <t>Contrôle de gestion et audit organisationnel</t>
  </si>
  <si>
    <t>RNCP35918</t>
  </si>
  <si>
    <t xml:space="preserve">RNCP35918BC01 </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</si>
  <si>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règlementation   </t>
  </si>
  <si>
    <t>RNCP35918BC02</t>
  </si>
  <si>
    <t>Communiquer en contexte professionnel</t>
  </si>
  <si>
    <t xml:space="preserve">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  </t>
  </si>
  <si>
    <t>RNCP35918BC03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</si>
  <si>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 Respecter les principes d’éthique, de déontologie et de responsabilité environnementale  </t>
  </si>
  <si>
    <t>RNCP35918BC04</t>
  </si>
  <si>
    <t>Élaborer une vision stratégique en contrôle de gestion et audit organisationnel</t>
  </si>
  <si>
    <t xml:space="preserve">Faire de la veille sur les évolutions de son environnement ou éco-système et anticiper les transformations et innovations possibles en matière de collecte, de traitement et de contrôle de l’information au service de la performance globale 
                                                                                                                Piloter ou co-piloter la construction d'une vision stratégique, fixer des objectifs et donner du sens afin d’adapter la vision stratégique et les business models en fonction des évolutions de l’environnement ou de l'écosystème, d’articuler la vision stratégique avec la déclinaison opérationnelle en vue de produire un diagnostic financier 
                                                                                                             Fédérer et animer les acteurs internes et externes (gouvernance) dans un souci d'éthique afin de promouvoir des pratiques de gouvernance fondées sur un comportement éthique et socialement responsable </t>
  </si>
  <si>
    <t>RNCP35918BC05</t>
  </si>
  <si>
    <t>Conception et pilotage de solutions de gestion de la performance</t>
  </si>
  <si>
    <t xml:space="preserve">Développer des politiques et pratiques permettant de concevoir et animer des systèmes de mesure et pilotage de la performance
                                                                                           Appliquer et mettre en œuvre des politiques et pratiques permettant de faire évoluer les pratiques en matière de pilotage de la performance, adapter la mesure et le pilotage de la performance à des contextes spécifiques, contribuer à l’évolution des SI dans l’organisation tout en utilisant les technologies numériques et outils d’aide à la décision  </t>
  </si>
  <si>
    <t>RNCP35918BC06</t>
  </si>
  <si>
    <t>Mesurer et contrôler via des outils et méthodes de gestion de la performance</t>
  </si>
  <si>
    <t xml:space="preserve">Contrôler et mesurer la pertinence et la performance des outils de gestion en mettant en place des procédures de contrôle interne
                                                                                                Auditer, évaluer et analyser les risques associés à toute décision en participant à un audit comptable et financier, à un audit des SI, à une mission d’audit interne, en conduisant des audits dans tous secteurs (privé ou public, marchand ou non-marchand…) et en mettant en place des dispositifs de maîtrise des risques, tout en intégrant les dimensions de sécurité et de cybersécurité dans l’utilisation des données  </t>
  </si>
  <si>
    <t>RNCP35918BC07</t>
  </si>
  <si>
    <t>Mettre en œuvre des règles, des normes et des démarches qualité en contrôle des gestion et audit organisationnel</t>
  </si>
  <si>
    <t xml:space="preserve">Appliquer et respecter des règles et des normes en assurant une veille documentaire et législative en lien avec la fonction exercée, en appliquant les normes IFRS et les techniques de consolidation, les règles de droit des sociétés et de droit fiscal ainsi que les référentiels utilisés en audit ou contrôle interne (COSO, COBIT, normes ISO…)
Développer des process, des démarches Qualité, innovation etc. et piloter des démarches d’amélioration des processus  </t>
  </si>
  <si>
    <t>RNCP35918BC08</t>
  </si>
  <si>
    <t>Développer une culture managériale et organisationnelle</t>
  </si>
  <si>
    <t xml:space="preserve">Animer et fédérer des collectifs, développer son relationnel et son leadership
Conseiller et négocier avec ses équipes et ses partenaires d'affaires
Gérer l'organisation du travail et les transformations possibles </t>
  </si>
  <si>
    <t>RNCP35918BC09</t>
  </si>
  <si>
    <t>Accompagner les comportements et postures au travail</t>
  </si>
  <si>
    <t xml:space="preserve">Piloter son projet de développement personnel dans les métiers dits de gestion/management
Développer les compétences comportementales et métiers (les siennes ou celles de ses équipes) </t>
  </si>
  <si>
    <t>RNCP35918BC010</t>
  </si>
  <si>
    <t xml:space="preserve">Droit bancaire et financier </t>
  </si>
  <si>
    <t>RNCP34072</t>
  </si>
  <si>
    <t xml:space="preserve">Identifier les usages numériques et les impacts de leur évolution sur le ou les domaines concernés par la mention
Se servir de façon autonome des outils numériques avancés pour un ou plusieurs métiers ou secteurs de recherche du domaine  </t>
  </si>
  <si>
    <t>RNCP34072BC01</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</si>
  <si>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règlementation     </t>
  </si>
  <si>
    <t>RNCP34072BC02</t>
  </si>
  <si>
    <t xml:space="preserve">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  </t>
  </si>
  <si>
    <t>RNCP34072BC03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</si>
  <si>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 Respecter les principes d’éthique, de déontologie et de responsabilité environnementale </t>
  </si>
  <si>
    <t>RNCP34072BC04</t>
  </si>
  <si>
    <t>Droit comparé</t>
  </si>
  <si>
    <t>RNCP34088</t>
  </si>
  <si>
    <t xml:space="preserve">Identifier les usages numériques et les impacts de leur évolution sur le ou les domaines concernés par la mention 
Se servir de façon autonome des outils numériques avancés pour un ou plusieurs métiers ou secteurs de recherche du domaine  </t>
  </si>
  <si>
    <t>RNCP34088BC01</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</si>
  <si>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     </t>
  </si>
  <si>
    <t>RNCP34088BC02</t>
  </si>
  <si>
    <t xml:space="preserve">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  </t>
  </si>
  <si>
    <t>RNCP34088BC03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</si>
  <si>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     </t>
  </si>
  <si>
    <t>RNCP34088BC04</t>
  </si>
  <si>
    <t>Droit de la santé</t>
  </si>
  <si>
    <t>RNCP31492</t>
  </si>
  <si>
    <t>Identifier les usages numériques et les impacts de leur évolution sur le ou les domaines concernés par la mention
Se servir de façon autonome des outils numériques avancés pour un ou plusieurs métiers ou secteurs de recherche du domaine</t>
  </si>
  <si>
    <t>RNCP31492BC01</t>
  </si>
  <si>
    <t>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règlementation</t>
  </si>
  <si>
    <t xml:space="preserve">RNCP31492BC02 </t>
  </si>
  <si>
    <t>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t>
  </si>
  <si>
    <t>RNCP31492BC03</t>
  </si>
  <si>
    <t>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t>
  </si>
  <si>
    <t xml:space="preserve">RNCP31492BC04 </t>
  </si>
  <si>
    <t>Droit des Affaires</t>
  </si>
  <si>
    <t>RNCP34127</t>
  </si>
  <si>
    <t xml:space="preserve">Identifier les usages numériques et les impacts de leur   évolution sur le ou les domaines concernés par la mention 
                                                                                                         Se servir de façon autonome des outils numériques avancés pour   un ou plusieurs métiers ou secteurs de recherche du domaine     </t>
  </si>
  <si>
    <t>RNCP34127BC01</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</si>
  <si>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     </t>
  </si>
  <si>
    <t>RNCP34127BC02</t>
  </si>
  <si>
    <t xml:space="preserve">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     </t>
  </si>
  <si>
    <t>RNCP34127BC03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</si>
  <si>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 Respecter les principes   d’éthique, de déontologie et de responsabilité environnementale     </t>
  </si>
  <si>
    <t>RNCP34127BC04</t>
  </si>
  <si>
    <t>Droit du numérique</t>
  </si>
  <si>
    <t>RNCP34089</t>
  </si>
  <si>
    <t>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t>
  </si>
  <si>
    <t>RNCP34089BC01</t>
  </si>
  <si>
    <t xml:space="preserve">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     </t>
  </si>
  <si>
    <t>RNCP34089BC02</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</si>
  <si>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 Respecter les principes   d’éthique, de déontologie et de responsabilité environnementale     </t>
  </si>
  <si>
    <t>RNCP34089BC03</t>
  </si>
  <si>
    <t>RNCP34089BC04</t>
  </si>
  <si>
    <t>Droit international</t>
  </si>
  <si>
    <t>RNCP34128</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</si>
  <si>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     </t>
  </si>
  <si>
    <t>RNCP34128BC01</t>
  </si>
  <si>
    <t>RNCP34128BC02</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</si>
  <si>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     </t>
  </si>
  <si>
    <t>RNCP34128BC03</t>
  </si>
  <si>
    <t xml:space="preserve">Identifier les usages numériques et les impacts de leur évolution sur le ou les domaines concernés par la mention 
                                                                                                          Se servir de façon autonome des outils numériques avancés pour un ou plusieurs métiers ou secteurs de recherche du domaine  </t>
  </si>
  <si>
    <t>RNCP34128BC04</t>
  </si>
  <si>
    <t>Droit notarial</t>
  </si>
  <si>
    <t>RNCP34124</t>
  </si>
  <si>
    <t xml:space="preserve">Identifier les usages numériques et les impacts de leur évolution sur le ou les domaines concernés par la mention 
                                                                                                         Se servir de façon autonome des outils numériques avancés pour un ou plusieurs métiers ou secteurs de recherche du domaine </t>
  </si>
  <si>
    <t>RNCP34124BC01</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</si>
  <si>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  </t>
  </si>
  <si>
    <t>RNCP34124BC02</t>
  </si>
  <si>
    <t xml:space="preserve">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  </t>
  </si>
  <si>
    <t>RNCP34124BC03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</si>
  <si>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  </t>
  </si>
  <si>
    <t>RNCP34124BC04</t>
  </si>
  <si>
    <t>Droit privé</t>
  </si>
  <si>
    <t>RNCP34123</t>
  </si>
  <si>
    <t xml:space="preserve">Identifier les usages numériques et les impacts de leur   évolution sur le ou les domaines concernés par la mention 
                                                                                                         Se servir de façon autonome des outils numériques avancés pour   un ou plusieurs métiers ou secteurs de recherche du domaine  </t>
  </si>
  <si>
    <t>RNCP34123BC01</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</si>
  <si>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     </t>
  </si>
  <si>
    <t>RNCP34123BC02</t>
  </si>
  <si>
    <t>RNCP34123BC03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</si>
  <si>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 Respecter les principes   d’éthique, de déontologie et de responsabilité environnementale     </t>
  </si>
  <si>
    <t>RNCP34123BC04</t>
  </si>
  <si>
    <t>Droit public</t>
  </si>
  <si>
    <t>RNCP34084</t>
  </si>
  <si>
    <t xml:space="preserve">Identifier les usages numériques et les   impacts de leur évolution sur le ou les domaines concernés par la mention 
                                                                                                         Se servir de façon autonome des outils   numériques avancés pour un ou plusieurs métiers ou secteurs de recherche du   domaine </t>
  </si>
  <si>
    <t>RNCP34084BC01</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</si>
  <si>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     </t>
  </si>
  <si>
    <t>RNCP34084BC02</t>
  </si>
  <si>
    <t>RNCP34084BC03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</si>
  <si>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 Respecter les principes   d’éthique, de déontologie et de responsabilité environnementale     </t>
  </si>
  <si>
    <t>RNCP34084BC04</t>
  </si>
  <si>
    <t>Economie appliquée</t>
  </si>
  <si>
    <t>RNCP34428</t>
  </si>
  <si>
    <t>RNCP34428BC01</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</si>
  <si>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 </t>
  </si>
  <si>
    <t>RNCP34428BC02</t>
  </si>
  <si>
    <t xml:space="preserve">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  </t>
  </si>
  <si>
    <t>RNCP34428BC03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</si>
  <si>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  </t>
  </si>
  <si>
    <t>RNCP34428BC04</t>
  </si>
  <si>
    <t>Economie de la santé</t>
  </si>
  <si>
    <t>RNCP34840</t>
  </si>
  <si>
    <t>Identifier les usages numériques et les impacts de leur évolution sur le ou les domaines concernés par la mention
                                                                                                         Se servir de façon autonome des outils numériques avancés pour un ou plusieurs métiers ou secteurs de recherche du domaine</t>
  </si>
  <si>
    <t>RNCP34840BC01</t>
  </si>
  <si>
    <t>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t>
  </si>
  <si>
    <t>RNCP34840BC02</t>
  </si>
  <si>
    <t>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t>
  </si>
  <si>
    <t>RNCP34840BC03</t>
  </si>
  <si>
    <t>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t>
  </si>
  <si>
    <t>RNCP34840BC04</t>
  </si>
  <si>
    <t>Gestion des ressources humaines</t>
  </si>
  <si>
    <t>RNCP35912</t>
  </si>
  <si>
    <t xml:space="preserve">Identifier les usages numériques et les impacts de leur évolution sur le ou les domaines concernés par la mention
Se servir de façon autonome des outils numériques avancés pour un ou plusieurs métiers ou secteurs de recherche du domaine </t>
  </si>
  <si>
    <t>RNCP35912BC01</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</si>
  <si>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règlementation   </t>
  </si>
  <si>
    <t>RNCP35912BC02</t>
  </si>
  <si>
    <t>RNCP35912BC03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</si>
  <si>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  </t>
  </si>
  <si>
    <t>RNCP35912BC04</t>
  </si>
  <si>
    <t>Élaborer une vision stratégique en GRH</t>
  </si>
  <si>
    <t xml:space="preserve">Faire de la veille sur les évolutions de son environnement ou éco-système et anticiper les transformations et innovations RH possibles, développer des approches de prospective des métiers et du travail 
Piloter ou co-piloter la construction d'une vision stratégique RH, fixer des objectifs et donner du sens via des approches de Gestion Prévisionnelle des Emplois et des Compétences et de schéma directeur RH, etc. en alignement avec la stratégie de l’entreprise 
Fédérer et animer les acteurs internes et externes (gouvernance) dans un souci d'éthique  </t>
  </si>
  <si>
    <t>RNCP35912BC05</t>
  </si>
  <si>
    <t>Concevoir et/ou piloter des solutions de gestion en GRH</t>
  </si>
  <si>
    <t xml:space="preserve">Développer des politiques et pratiques de GRH dans les différents domaines de la Gestion (recrutement, formation, etc.) des Ressources Humaines en veillant à une contextualisation des pratiques
Appliquer et mettre en œuvre des politiques et pratiques de GRH dans les domaines du développement RH (compétences et des métiers), de l’évaluation et de la gestion des trajectoires professionnelles, etc.  </t>
  </si>
  <si>
    <t>RNCP35912BC06</t>
  </si>
  <si>
    <t>Mesure et contrôle des outils et méthodes de gestion en GRH</t>
  </si>
  <si>
    <t xml:space="preserve">Contrôler et mesurer la pertinence et la performance des outils de gestion RH en développant des approches de contrôle de gestion sociale à travers des indicateurs et tableaux de bord sociaux sur mesure 
Auditer, évaluer et analyser les risques associés aux politiques RH en cohérence avec des démarches de responsabilité sociétale et environnementale  </t>
  </si>
  <si>
    <t>RNCP35912BC07</t>
  </si>
  <si>
    <t>Mettre en œuvre des règles, des normes et des démarches qualité en GRH</t>
  </si>
  <si>
    <t xml:space="preserve">Appliquer et respecter des règles et des normes liées à la GRH en particulier en droit du travail et en relations sociales 
Développer des process, des démarches Qualité, innovation etc. et veiller aux respects des normes RH 
Développer une marque employeur et des techniques de recrutement associées  </t>
  </si>
  <si>
    <t>RNCP35912BC08</t>
  </si>
  <si>
    <t xml:space="preserve">Animer et fédérer des collectifs, développer son relationnel et son leadership 
Conseiller et négocier avec ses équipes et ses partenaires d'affaires                                                                                      Gérer l'organisation du travail et les transformations possibles  </t>
  </si>
  <si>
    <t>RNCP35912BC09</t>
  </si>
  <si>
    <t>Piloter son projet de développement personnel dans les métiers dits de gestion/management
Développer les compétences comportementales et métiers (les siennes ou celles de ses équipes)</t>
  </si>
  <si>
    <t>RNCP35912BC10</t>
  </si>
  <si>
    <t>Histoire du droit et des institutions</t>
  </si>
  <si>
    <t>RNCP34121</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</si>
  <si>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     </t>
  </si>
  <si>
    <t>RNCP34121BC01</t>
  </si>
  <si>
    <t>Identifier les usages numériques et les impacts de leur   évolution sur le ou les domaines concernés par la mention 
                                                                                                          Se servir de façon autonome des outils numériques avancés pour   un ou plusieurs métiers ou secteurs de recherche du domaine</t>
  </si>
  <si>
    <t>RNCP34121BC02</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</si>
  <si>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réglementation     </t>
  </si>
  <si>
    <t>RNCP34121BC03</t>
  </si>
  <si>
    <t>RNCP34121BC04</t>
  </si>
  <si>
    <t>Justice procès et procédures</t>
  </si>
  <si>
    <t>RNCP34098</t>
  </si>
  <si>
    <t>RNCP34098BC01</t>
  </si>
  <si>
    <t>RNCP34098BC02</t>
  </si>
  <si>
    <t xml:space="preserve">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  </t>
  </si>
  <si>
    <t>RNCP34098BC03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</si>
  <si>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     </t>
  </si>
  <si>
    <t>RNCP34098BC04</t>
  </si>
  <si>
    <t>UFR Droit, Economie, Gestion  IUT de Paris - Rives de Seine</t>
  </si>
  <si>
    <t>Management</t>
  </si>
  <si>
    <t>RNCP35917</t>
  </si>
  <si>
    <t>RNCP35917BC01</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</si>
  <si>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règlementation </t>
  </si>
  <si>
    <t>RNCP35917BC02</t>
  </si>
  <si>
    <t>RNCP35917BC03</t>
  </si>
  <si>
    <t>RNCP35917BC04</t>
  </si>
  <si>
    <t>Élaborer une vision stratégique dans le domaine du management</t>
  </si>
  <si>
    <t xml:space="preserve">Faire de la veille sur les évolutions de son environnement ou éco-système et anticiper les transformations et innovations possibles afin de développer une vision globale : savoir anticiper, posséder une vision systémique, percevoir le contexte et de savoir identifier et analyser des problématiques de gestion spécifiques liées à un contexte économique international 
Piloter ou co-piloter la construction d'une vision stratégique, fixer des objectifs et donner du sens en reconnaissant les enjeux managériaux du déploiement de la stratégie globale de l'organisation et en pilotant la performance de l'organisation  
Fédérer et animer les acteurs internes et externes (gouvernance) dans un souci d'éthique afin de développer un réseau (interne et externe) propice au développement stratégique de l’entreprise et savoir articuler la démarche stratégique entre la direction et les différentes unités opérationnelles   </t>
  </si>
  <si>
    <t>RNCP35917BC05</t>
  </si>
  <si>
    <t>Concevoir et/ou piloter des solutions de gestion de management</t>
  </si>
  <si>
    <t xml:space="preserve">Développer des politiques et pratiques propices au dynamisme de l’entreprise en concevant des solutions pour résoudre les problématiques repérées et savoir appliquer des outils adaptés dans les différents domaines de la gestion 
Appliquer et mettre en œuvre des politiques et pratiques de management, des techniques d'analyse et d'évaluation spécifiques à chaque fonction (contrôle de gestion, GRH, marketing, contrôle, entrepreneuriat, supply chain, management de projet) et savoir identifier et interpréter les indicateurs de performance dans les différents domaines de la gestion  </t>
  </si>
  <si>
    <t>RNCP35917BC06</t>
  </si>
  <si>
    <t>Mesurer et contrôler via des outils et méthodes de gestion de management</t>
  </si>
  <si>
    <t xml:space="preserve">Contrôler et mesurer la pertinence et la performance des outils de gestion et de pilotage de projet en établissant et analysant les principaux documents de synthèse, les besoins, et en assurant la conception et l’harmonisation des systèmes de contrôle adaptés à l'entreprise. 
Auditer, évaluer et analyser les risques associés en mobilisant les outils d’analyse et de prise de décision et en identifiant et évaluant les faiblesses / risques associés aux outils employés  </t>
  </si>
  <si>
    <t>RNCP35917BC07</t>
  </si>
  <si>
    <t>Mettre en œuvre des règles, des normes et des démarches qualité</t>
  </si>
  <si>
    <t xml:space="preserve">Appliquer et respecter des règles du droit des contrats, du droit du travail ainsi que les règles fiscales 
Développer des process, des démarches Qualité, innovation etc. en vue d’améliorer les processus  </t>
  </si>
  <si>
    <t>RNCP35917BC08</t>
  </si>
  <si>
    <t xml:space="preserve">Animer et fédérer des collectifs, guider et faire preuve de leadership, développer son relationnel et son leadership afin de pouvoir encadrer, animer une équipe dans un environnement professionnel  
Conseiller et négocier avec ses équipes et ses partenaires d'affaires et concevoir des solutions relationnelles et commerciales pour résoudre les problématiques repérées et savoir appliquer des outils et techniques adaptés dans les différentes situations de négociation 
Gérer l'organisation du travail et les transformations possibles  </t>
  </si>
  <si>
    <t>RNCP35917BC09</t>
  </si>
  <si>
    <t>Piloter son projet de développement personnel dans les métiers dits de gestion/management   
Développer les compétences comportementales et métiers (les siennes ou celles de ses équipes)</t>
  </si>
  <si>
    <t>RNCP35917BC10</t>
  </si>
  <si>
    <t>Monnaie, Banque, Finance, Assurance</t>
  </si>
  <si>
    <t>RNCP34034</t>
  </si>
  <si>
    <t xml:space="preserve">Identifier les usages numériques et les impacts de leur évolution sur le ou les domaines concernés par la mention 
- Se servir de façon autonome des outils numériques avancés pour un ou plusieurs métiers ou secteurs de recherche du domaine  </t>
  </si>
  <si>
    <t>RNCP34034BC01</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</si>
  <si>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règlementation   </t>
  </si>
  <si>
    <t xml:space="preserve">RNCP34034BC02 </t>
  </si>
  <si>
    <t xml:space="preserve"> Identifier, sélectionner et analyser avec esprit critique diverses ressources spécialisées pour documenter un sujet et synthétiser ces données en vue de leur exploitation 
- Communiquer à des fins de formation ou de transfert de connaissances, par oral et par écrit, en français et dans au moins une langue étrangère  </t>
  </si>
  <si>
    <t>RNCP34034BC03</t>
  </si>
  <si>
    <t xml:space="preserve">Gérer des   contextes professionnels ou d’études complexes, imprévisibles et qui   nécessitent des approches stratégiques nouvelles 
- Prendre   des responsabilités pour contribuer aux savoirs et aux pratiques   professionnelles et/ou pour réviser la performance stratégique d'une équipe 
- Conduire un projet (conception,   pilotage, coordination d’équipe, mise en œuvre et gestion, évaluation,   diffusion) pouvant mobiliser des compétences pluridisciplinaires dans un   cadre collaboratif  
- Analyser ses actions en situation professionnelle, s’autoévaluer   pour améliorer sa pratique dans le cadre d'une démarche qualité - Respecter les principes   d’éthique, de déontologie et de responsabilité environnementale     </t>
  </si>
  <si>
    <t xml:space="preserve">RNCP34034BC04 </t>
  </si>
  <si>
    <t>Réflexion et élaboration de la stratégie d’un établissement bancaire/financier</t>
  </si>
  <si>
    <t xml:space="preserve">Faire de la veille sur les évolutions de son environnement ou éco-système et anticiper les transformations et innovations possibles en matière patrimoniale et financière et suivre le fonctionnement des marchés de capitaux, des techniques bancaires, etc. 
- Piloter ou co-piloter la construction d'une vision stratégique, fixer des objectifs et donner du sens afin d’améliorer les positions concurrentielles de sa structure 
- Fédérer et animer les acteurs internes et externes (gouvernance) dans un souci d'éthique afin de favoriser les transactions  </t>
  </si>
  <si>
    <t xml:space="preserve">RNCP34034BC05 </t>
  </si>
  <si>
    <t>Conception et pilotage de solutions de gestion bancaire, financière et patrimoniale</t>
  </si>
  <si>
    <t xml:space="preserve">Développer des politiques et pratiques afin d’appréhender les principales composantes du management bancaire et financier 
- Appliquer et mettre en œuvre des politiques et pratiques adaptées aux spécificités des marchés (professionnels ou particuliers)  </t>
  </si>
  <si>
    <t xml:space="preserve">RNCP34034BC06 </t>
  </si>
  <si>
    <t>Mesure et contrôle des outils et méthodes de gestion</t>
  </si>
  <si>
    <t xml:space="preserve">Contrôler et mesurer la pertinence et la performance des outils de gestion bancaires, financiers et patrimoniaux permettant d’analyser la situation financière de l’entreprise, d’anticiper son évolution et d’établir des recommandations d’achat ou de vente auprès d’investisseurs boursiers ou d’ouverture de crédits, de réaliser des prévisions concernant les taux de change et les taux d’intérêts à partir de modèles mathématiques, d’analyser les marchés financiers grâce à des modèles mathématiques qui permettent de les décrire, établir des prévisions, rédiger un rapport sur le sujet, de gérer diverses opérations financières ou bancaires. 
- Auditer, évaluer et analyser les risques associés aux décisions financières et d’investissement  </t>
  </si>
  <si>
    <t xml:space="preserve">RNCP34034BC07 </t>
  </si>
  <si>
    <t>Règles, Normes et Qualité en gestion bancaire, financière et patrimoniale</t>
  </si>
  <si>
    <t xml:space="preserve">Appliquer et respecter des règles et des normes liées aux activités bancaires, financières et patrimoniales
- Développer des process, des démarches Qualité, innovation etc. adapté au contexte bancaire et financier en général  </t>
  </si>
  <si>
    <t>RNCP34034BC08</t>
  </si>
  <si>
    <t>Culture managériale et organisationnelle</t>
  </si>
  <si>
    <t xml:space="preserve">Animer et fédérer des collectifs, développer son relationnel et son leadership dans un souci de service rendu à sa clientèle (professionnel ou particulier) 
- Conseiller et négocier avec ses équipes et ses partenaires d'affaires 
- Gérer l'organisation du travail et les transformations possibles liées entre autres aux impacts du numériques sur les activités bancaires, financières et patrimoniales  </t>
  </si>
  <si>
    <t xml:space="preserve">RNCP34034BC09 </t>
  </si>
  <si>
    <t>Comportements et postures au travail</t>
  </si>
  <si>
    <t xml:space="preserve">Piloter son projet de développement personnel 
- Développer les compétences comportementales et métiers (les siennes ou celles de ses équipes) afin de pouvoir offrir un service client de qualité et en étant en mesure de rédiger des cahiers des charges, des rapports, des synthèses et des bilans adaptés à son activité  </t>
  </si>
  <si>
    <t xml:space="preserve">RNCP34034BC10 </t>
  </si>
  <si>
    <t xml:space="preserve">       Sciences   SH</t>
  </si>
  <si>
    <t xml:space="preserve">   UFR sciences du vivant                     UFR chimie                IPGP  UFR Droit, Economie, Gestion
</t>
  </si>
  <si>
    <t>Risques et environnement</t>
  </si>
  <si>
    <t>RNCP34070</t>
  </si>
  <si>
    <t>RNCP34070BC01</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</si>
  <si>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règlementation    </t>
  </si>
  <si>
    <t>RNCP34070BC02</t>
  </si>
  <si>
    <t xml:space="preserve">Identifier, sélectionner et analyser avec esprit critique diverses ressources spécialisées pour documenter un sujet et synthétiser ces données en vue de leur exploitation 
- Communiquer à des fins de formation ou de transfert de connaissances, par oral et par écrit, en français et dans au moins une langue étrangère  </t>
  </si>
  <si>
    <t>RNCP34070BC03</t>
  </si>
  <si>
    <t xml:space="preserve">Gérer des   contextes professionnels ou d’études complexes, imprévisibles et qui   nécessitent des approches stratégiques nouvelles 
- Prendre   des responsabilités pour contribuer aux savoirs et aux pratiques   professionnelles et/ou pour réviser la performance stratégique d'une équipe 
- Conduire un projet (conception,   pilotage, coordination d’équipe, mise en œuvre et gestion, évaluation,   diffusion) pouvant mobiliser des compétences pluridisciplinaires dans un   cadre collaboratif  
- Analyser ses actions en situation professionnelle, s’autoévaluer   pour améliorer sa pratique dans le cadre d'une démarche qualité 
- Respecter les principes   d’éthique, de déontologie et de responsabilité environnementale     </t>
  </si>
  <si>
    <t>RNCP34070BC04</t>
  </si>
  <si>
    <t>UFR Institut de Psychologie</t>
  </si>
  <si>
    <t>Création artistique</t>
  </si>
  <si>
    <t>RNCP31491</t>
  </si>
  <si>
    <t>Identifier les usages numériques et les impacts de leur évolution sur le ou les domaines concernés par la mention
- Se servir de façon autonome des outils numériques avancés pour un ou plusieurs métiers ou secteurs de recherche du domaine</t>
  </si>
  <si>
    <t xml:space="preserve">RNCP31491BC01 </t>
  </si>
  <si>
    <t>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règlementation</t>
  </si>
  <si>
    <t>RNCP31491BC02</t>
  </si>
  <si>
    <t>Identifier, sélectionner et analyser avec esprit critique diverses ressources spécialisées pour documenter un sujet et synthétiser ces données en vue de leur exploitation
- Communiquer à des fins de formation ou de transfert de connaissances, par oral et par écrit, en français et dans au moins une langue étrangère</t>
  </si>
  <si>
    <t xml:space="preserve">RNCP31491BC03 </t>
  </si>
  <si>
    <t>Gérer des contextes professionnels ou d’études complexes, imprévisibles et qui nécessitent des approches stratégiques nouvelles
- Prendre des responsabilités pour contribuer aux savoirs et aux pratiques professionnelles et/ou pour réviser la performance stratégique d'une équipe
- Conduire un projet (conception, pilotage, coordination d’équipe, mise en œuvre et gestion, évaluation, diffusion) pouvant mobiliser des compétences pluridisciplinaires dans un cadre collaboratif
- Analyser ses actions en situation professionnelle, s’autoévaluer pour améliorer sa pratique dans le cadre d'une démarche qualité
- Respecter les principes d’éthique, de déontologie et de responsabilité environnementale</t>
  </si>
  <si>
    <t xml:space="preserve">RNCP31491BC04 </t>
  </si>
  <si>
    <t>Faculté Sciences humaines et sociales</t>
  </si>
  <si>
    <t>Didactique des langues</t>
  </si>
  <si>
    <t>RNCP34841</t>
  </si>
  <si>
    <t>RNCP34841BC01</t>
  </si>
  <si>
    <t>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réglementation</t>
  </si>
  <si>
    <t>RNCP34841BC02</t>
  </si>
  <si>
    <t>RNCP34841BC03</t>
  </si>
  <si>
    <t>Gérer des contextes professionnels ou d’études complexes, imprévisibles et qui nécessitent des approches stratégiques nouvelle
- Prendre des responsabilités pour contribuer aux savoirs et aux pratiques professionnelles et/ou pour réviser la performance stratégique d'une équipe
- Conduire un projet (conception, pilotage, coordination d’équipe, mise en œuvre et gestion, évaluation, diffusion) pouvant mobiliser des compétences pluridisciplinaires dans un cadre collaboratif 
- Analyser ses actions en situation professionnelle, s’autoévaluer pour améliorer sa pratique dans le cadre d'une démarche qualité
- Respecter les principes d’éthique, de déontologie et de responsabilité environnementale</t>
  </si>
  <si>
    <t>RNCP34841BC04</t>
  </si>
  <si>
    <t>UFR Géographie, Histoire, Economie et sociétés (GHES)</t>
  </si>
  <si>
    <t>Energie</t>
  </si>
  <si>
    <t>RNCP34438</t>
  </si>
  <si>
    <t>RNCP34438BC01</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</si>
  <si>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règlementation </t>
  </si>
  <si>
    <t>RNCP34438BC02</t>
  </si>
  <si>
    <t>RNCP34438BC03</t>
  </si>
  <si>
    <t xml:space="preserve">Gérer des contextes professionnels ou d’études complexes, imprévisibles et qui nécessitent des approches stratégiques nouvelles 
- Prendre des responsabilités pour contribuer aux savoirs et aux pratiques professionnelles et/ou pour réviser la performance stratégique d'une équipe 
- Conduire un projet (conception, pilotage, coordination d’équipe, mise en œuvre et gestion, évaluation, diffusion) pouvant mobiliser des compétences pluridisciplinaires dans un cadre collaboratif  
- Analyser ses actions en situation professionnelle, s’autoévaluer pour améliorer sa pratique dans le cadre d'une démarche qualité 
- Respecter les principes d’éthique, de déontologie et de responsabilité environnementale.  </t>
  </si>
  <si>
    <t>RNCP34438BC04</t>
  </si>
  <si>
    <t>UFR Géographie, Histoire, Economie et sociétés</t>
  </si>
  <si>
    <t>Géographie, aménagement, environnement et développement</t>
  </si>
  <si>
    <t>RNCP34074</t>
  </si>
  <si>
    <t xml:space="preserve">Identifier les usages numériques et les impacts de leur évolution sur le ou les domaines concernés par la mention
- Se servir de façon autonome des outils numériques avancés pour un ou plusieurs métiers ou secteurs de recherche du domaine  </t>
  </si>
  <si>
    <t>RNCP34074BC01</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</si>
  <si>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règlementation     </t>
  </si>
  <si>
    <t>RNCP34074BC02</t>
  </si>
  <si>
    <t xml:space="preserve">Identifier, sélectionner et analyser avec esprit critique diverses ressources spécialisées pour documenter un sujet et synthétiser ces données en vue de leur exploitation
- Communiquer à des fins de formation ou de transfert de connaissances, par oral et par écrit, en français et dans au moins une langue étrangère  </t>
  </si>
  <si>
    <t>RNCP34074BC03</t>
  </si>
  <si>
    <t xml:space="preserve">Gérer des contextes professionnels ou d’études complexes, imprévisibles et qui nécessitent des approches stratégiques nouvelles 
- Prendre des responsabilités pour contribuer aux savoirs et aux pratiques professionnelles et/ou pour réviser la performance stratégique d'une équipe 
- Conduire un projet (conception, pilotage, coordination d’équipe, mise en œuvre et gestion, évaluation, diffusion) pouvant mobiliser des compétences pluridisciplinaires dans un cadre collaboratif  
- Analyser ses actions en situation professionnelle, s’autoévaluer pour améliorer sa pratique dans le cadre d'une démarche qualité 
- Respecter les principes d’éthique, de déontologie et de responsabilité environnementale  </t>
  </si>
  <si>
    <t>RNCP34074BC04</t>
  </si>
  <si>
    <t>Histoire, civilisations, patrimoine</t>
  </si>
  <si>
    <t>RNCP34096</t>
  </si>
  <si>
    <t xml:space="preserve">Identifier, sélectionner et   analyser avec esprit critique diverses ressources spécialisées pour   documenter un sujet et synthétiser ces données en vue de leur exploitation 
- Communiquer à des fins de formation ou de transfert de   connaissances, par oral et par écrit, en français et dans au moins une langue   étrangère     </t>
  </si>
  <si>
    <t>RNCP34096BC01</t>
  </si>
  <si>
    <t>RNCP34096BC02</t>
  </si>
  <si>
    <t xml:space="preserve">Identifier les usages numériques et les impacts de leur   évolution sur le ou les domaines concernés par la mention 
- Se servir de façon autonome des outils numériques avancés pour   un ou plusieurs métiers ou secteurs de recherche du domaine     </t>
  </si>
  <si>
    <t>RNCP34096BC03</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</si>
  <si>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réglementation     </t>
  </si>
  <si>
    <t>RNCP34096BC04</t>
  </si>
  <si>
    <t>Métiers des Etudes du Conseil et de l'Intervention (MECI)</t>
  </si>
  <si>
    <t>RNCP34222</t>
  </si>
  <si>
    <t xml:space="preserve">Hors Nomenclature </t>
  </si>
  <si>
    <t>RNCP34222BC01</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</si>
  <si>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règlementation  </t>
  </si>
  <si>
    <t>RNCP34222BC02</t>
  </si>
  <si>
    <t>RNCP34222BC03</t>
  </si>
  <si>
    <t xml:space="preserve">Gérer des contextes professionnels ou d’études complexes, imprévisibles et qui nécessitent des approches stratégiques nouvelles 
- Prendre des responsabilités pour contribuer aux savoirs et aux pratiques professionnelles et/ou pour réviser la performance stratégique d'une équipe 
- Conduire un projet (conception, pilotage, coordination d’équipe, mise en œuvre et gestion, évaluation, diffusion) pouvant mobiliser des compétences pluridisciplinaires dans un cadre collaboratif  
- Analyser ses actions en situation professionnelle, s’autoévaluer pour améliorer sa pratique dans le cadre d'une démarche qualité 
- Respecter les principes d’éthique, de déontologie et de responsabilité environnementale. </t>
  </si>
  <si>
    <t>RNCP34222BC04</t>
  </si>
  <si>
    <t>Mise en œuvre d'une méthodologie pluridisciplinaire pour la structuration et l’implémentation de projets complexes</t>
  </si>
  <si>
    <t xml:space="preserve">Appréhender le caractère pluridisciplinaire des sciences sociales afin d’encadrer une équipe plurielle dans la réalisation de ses projets d’aménagement local, de développement des organisations, de marketing ou de transformation informatique
 Maitriser les méthodes de collecte d’informations : enquêtes qualitatives et quantitatives, animation de groupes, observation, veille…  </t>
  </si>
  <si>
    <t>RNCP34222BC05</t>
  </si>
  <si>
    <t>Analyse de données dans le cadre de la structuration et l’implémentation de projets complexes</t>
  </si>
  <si>
    <t xml:space="preserve">Analyser et résoudre des problèmes complexes dans un objectif d’aide à la décision et d’accompagnement du changement dans les domaines du développement territorial, le marketing, la stratégie et l’organisation des entreprises, les ressources humaines ou les systèmes d’information
 Maitriser les méthodes de traitement,  analyse, et valorisation de l’information : bases de données, statistiques, analyses de contenu, cartographie…  </t>
  </si>
  <si>
    <t>RNCP34222BC06</t>
  </si>
  <si>
    <t>UFR Institut Humanités, Sciences et sociétés                    UFR Institut de Psychologie</t>
  </si>
  <si>
    <t>Psychologie : psychopathologie clinique psychanalytique</t>
  </si>
  <si>
    <t>RNCP34102</t>
  </si>
  <si>
    <t>RNCP34102BC01</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</si>
  <si>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réglementation     </t>
  </si>
  <si>
    <t>RNCP34102BC02</t>
  </si>
  <si>
    <t xml:space="preserve"> Identifier, sélectionner et   analyser avec esprit critique diverses ressources spécialisées pour   documenter un sujet et synthétiser ces données en vue de leur exploitation 
- Communiquer à des fins de formation ou de transfert de   connaissances, par oral et par écrit, en français et dans au moins une langue   étrangère     </t>
  </si>
  <si>
    <t>RNCP34102BC03</t>
  </si>
  <si>
    <t>RNCP34102BC04</t>
  </si>
  <si>
    <t>Psychologie Clinique, Psychopathologie et Psychologie de la Santé</t>
  </si>
  <si>
    <t>RNCP32138</t>
  </si>
  <si>
    <t>RNCP32138BC01</t>
  </si>
  <si>
    <t>RNCP32138BC02</t>
  </si>
  <si>
    <t xml:space="preserve">RNCP32138BC03 </t>
  </si>
  <si>
    <t xml:space="preserve">RNCP32138BC04 </t>
  </si>
  <si>
    <t>Psychologie de l’éducation et de la formation</t>
  </si>
  <si>
    <t>RNCP32143</t>
  </si>
  <si>
    <t>RNCP32143BC01</t>
  </si>
  <si>
    <t>RNCP32143BC02</t>
  </si>
  <si>
    <t xml:space="preserve">RNCP32143BC03 </t>
  </si>
  <si>
    <t>RNCP32143BC04</t>
  </si>
  <si>
    <t>Psychologie sociale, du travail et des organisations</t>
  </si>
  <si>
    <t>RNCP31811</t>
  </si>
  <si>
    <t>RNCP31811BC01</t>
  </si>
  <si>
    <t xml:space="preserve">RNCP31811BC02 </t>
  </si>
  <si>
    <t xml:space="preserve">RNCP31811BC03 </t>
  </si>
  <si>
    <t xml:space="preserve">RNCP31811BC04 </t>
  </si>
  <si>
    <t>Psychologie</t>
  </si>
  <si>
    <t>RNCP32277</t>
  </si>
  <si>
    <t xml:space="preserve">Nomenclature </t>
  </si>
  <si>
    <t xml:space="preserve">RNCP32277BC01 </t>
  </si>
  <si>
    <t xml:space="preserve">RNCP32277BC02 </t>
  </si>
  <si>
    <t xml:space="preserve">RNCP32277BC03 </t>
  </si>
  <si>
    <t>RNCP32277BC04</t>
  </si>
  <si>
    <t>UFR  STAPS</t>
  </si>
  <si>
    <t>STAPS : Activité physique adaptée et santé</t>
  </si>
  <si>
    <t>RNCP32166</t>
  </si>
  <si>
    <t>RNCP32166BC01</t>
  </si>
  <si>
    <t>RNCP32166BC02</t>
  </si>
  <si>
    <t>RNCP32166BC03</t>
  </si>
  <si>
    <t xml:space="preserve">RNCP32166BC04 </t>
  </si>
  <si>
    <t>Conception et amélioration des évaluations des ressources et compétences des publics en situation de handicap et/ou à besoins spécifiques</t>
  </si>
  <si>
    <t>Construire et/ou optimiser un protocole d'évaluation.
- Gérer des contextes professionnels ou d’études complexes, imprévisibles et qui nécessitent des approches stratégiques nouvelles
- Interpréter les capacités et potentialités des publics en situation de handicap et à besoins particuliers pour prévoir et programmer des interventions</t>
  </si>
  <si>
    <t xml:space="preserve">RNCP32166BC05 </t>
  </si>
  <si>
    <t>Evaluation et analyse à moyen terme de programmes et de dispositifs mobilisés pour les publics spécifiques.</t>
  </si>
  <si>
    <t>Situer et problématiser les enjeux du programme et des dispositifs.
- Modéliser les réseaux et interactions entre dispositifs.
- Construire et mettre en œuvre le protocole d'évaluation et en assurer le suivi notamment grâce à la détermination et au choix d'indicateurs pertinents
- Construire un process et faire des préconisations pour le suivi coordonné des personnes et l'accompagnement dans les parcours de soin et/ou de santé et/ou de vie</t>
  </si>
  <si>
    <t>RNCP32166BC06</t>
  </si>
  <si>
    <t>Conception, planification et coordination des projets d'intervention en APA-S.</t>
  </si>
  <si>
    <t>Construire un programme en APA de prise en charge et d'accompagnement des pratiquants sur la durée
- Planifier l’activité physique pour retrouver ou préserver un état de santé optimal
- Concevoir la structuration d'un réseau autour de la personne pour optimiser les interventions</t>
  </si>
  <si>
    <t xml:space="preserve">RNCP32166BC07 </t>
  </si>
  <si>
    <t>Encadrement et formation au service du projet d'APA-S</t>
  </si>
  <si>
    <t>Concevoir, mettre en œuvre et adapter le programme d'APA et les séances correspondantes en anticipant les conditions favorables à l'autonomie en situation, à la sécurité et à la santé
- Développer les compétences individuelles et collectives au sein d'une équipe
- Coordonner une petite équipe d'intervenants en APA-S dans le cadre d'une organisation ou d'une institution.
- Encadrer et former des acteurs de l'APA-S dans une logique de montée en compétence et de formation tout au long de la vie.</t>
  </si>
  <si>
    <t xml:space="preserve">RNCP32166BC08 </t>
  </si>
  <si>
    <t>Sciences</t>
  </si>
  <si>
    <t>UFR  Sciences Fondamentales et Biomédicales</t>
  </si>
  <si>
    <t>Sciences cognitives</t>
  </si>
  <si>
    <t>RNCP34433</t>
  </si>
  <si>
    <t xml:space="preserve">Identifier les usages numériques et les impacts de leur évolution   sur le ou les domaines concernés par la mention 
- Se servir de façon autonome des outils numériques avancés pour   un ou plusieurs métiers ou secteurs de recherche du domaine  </t>
  </si>
  <si>
    <t>RNCP34433BC01</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</si>
  <si>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réglementation  </t>
  </si>
  <si>
    <t>RNCP34433BC02</t>
  </si>
  <si>
    <t>RNCP34433BC03</t>
  </si>
  <si>
    <t>RNCP34433BC04</t>
  </si>
  <si>
    <t>Sciences de l’éducation</t>
  </si>
  <si>
    <t>RNCP31849</t>
  </si>
  <si>
    <t>RNCP31849BC01</t>
  </si>
  <si>
    <t>RNCP31849BC02</t>
  </si>
  <si>
    <t xml:space="preserve">RNCP31849BC03 </t>
  </si>
  <si>
    <t xml:space="preserve">UFR Linguistique  Faculté de sciences humaines et sociales </t>
  </si>
  <si>
    <t>Sciences du langage</t>
  </si>
  <si>
    <t>RNCP34217</t>
  </si>
  <si>
    <t xml:space="preserve">Identifier les usages numériques et les impacts de leur   évolution sur le ou les domaines concernés par la mention 
- Se servir de façon autonome des outils numériques avancés pour   un ou plusieurs métiers ou secteurs de recherche du domaine </t>
  </si>
  <si>
    <t>RNCP34217BC01</t>
  </si>
  <si>
    <t>RNCP34217BC02</t>
  </si>
  <si>
    <t>RNCP34217BC03</t>
  </si>
  <si>
    <t>RNCP34217BC04</t>
  </si>
  <si>
    <t>Faculté Sciences humaines et sociales                 UFR Institut Humanités, Sciences et sociétés</t>
  </si>
  <si>
    <t>Sciences sociales</t>
  </si>
  <si>
    <t>RNCP34296</t>
  </si>
  <si>
    <t>RNCP34296BC01</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</si>
  <si>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réglementation     </t>
  </si>
  <si>
    <t>RNCP34296BC02</t>
  </si>
  <si>
    <t>RNCP34296BC03</t>
  </si>
  <si>
    <t xml:space="preserve">Gérer des   contextes professionnels ou d’études complexes, imprévisibles et qui   nécessitent des approches stratégiques nouvelles 
- Prendre   des responsabilités pour contribuer aux savoirs et aux pratiques professionnelles   et/ou pour réviser la performance stratégique d'une équipe 
- Conduire un projet (conception,   pilotage, coordination d’équipe, mise en œuvre et gestion, évaluation,   diffusion) pouvant mobiliser des compétences pluridisciplinaires dans un   cadre collaboratif  
- Analyser ses actions en situation professionnelle, s’autoévaluer   pour améliorer sa pratique dans le cadre d'une démarche qualité 
- Respecter les principes   d’éthique, de déontologie et de responsabilité environnementale     </t>
  </si>
  <si>
    <t>RNCP34296BC04</t>
  </si>
  <si>
    <t>Sociologie</t>
  </si>
  <si>
    <t>RNCP31499</t>
  </si>
  <si>
    <t>RNCP31499BC01</t>
  </si>
  <si>
    <t>RNCP31499BC02</t>
  </si>
  <si>
    <t xml:space="preserve">RNCP31499BC03 </t>
  </si>
  <si>
    <t>RNCP31499BC04</t>
  </si>
  <si>
    <t>Sciences   Santé</t>
  </si>
  <si>
    <t xml:space="preserve">UFR Sciences du vivant            </t>
  </si>
  <si>
    <t>Approches Interdisciplinaires de la Recherche et de l'Enseignement</t>
  </si>
  <si>
    <t>RNCP34218</t>
  </si>
  <si>
    <t xml:space="preserve">Identifier les usages numériques et les impacts de leur évolution sur le ou les domaines concernés par la mention
•  Se servir de façon autonome des outils numériques avancés pour un ou plusieurs métiers ou secteurs de recherche du domaine </t>
  </si>
  <si>
    <t>RNCP34218BC01</t>
  </si>
  <si>
    <t xml:space="preserve">Mobiliser des savoirs hautement spécialisés, dont certains sont à   l’avant-garde du savoir dans un domaine de travail ou d’études, comme base   d’une pensée originale 
                                                                                           Développer une   conscience critique des savoirs dans un domaine et/ou à l’interface de   plusieurs domaines
                                                                                               Résoudre des   problèmes pour développer de nouveaux savoirs et de nouvelles procédures et   intégrer les savoirs de différents domaines
                                                                                                 Apporter des   contributions novatrices dans le cadre d’échanges de haut niveau, et dans des   contextes internationaux
                                                                                                Conduire une   analyse réflexive et distanciée prenant en compte les enjeux, les   problématiques et la complexité d’une demande ou d’une situation afin de   proposer des solutions adaptées et/ou innovantes en respect des évolutions de   la règlementation     </t>
  </si>
  <si>
    <t>RNCP34218BC02</t>
  </si>
  <si>
    <t>Identifier, sélectionner et analyser avec esprit critique diverses ressources spécialisées pour documenter un sujet et synthétiser ces données en vue de leur exploitation
Communiquer à des fins de formation ou de transfert de connaissances, par oral et par écrit, en français et dans au moins une langue étrangère</t>
  </si>
  <si>
    <t>RNCP34218BC03</t>
  </si>
  <si>
    <t xml:space="preserve">Gérer des contextes professionnels ou d’études complexes, imprévisibles et qui nécessitent des approches stratégiques nouvelles 
Prendre des responsabilités pour contribuer aux savoirs et aux pratiques professionnelles et/ou pour réviser la performance stratégique d'une équipe 
Conduire un projet (conception, pilotage, coordination d’équipe, mise en œuvre et gestion, évaluation, diffusion) pouvant mobiliser des compétences pluridisciplinaires dans un cadre collaboratif 
Analyser ses actions en situation professionnelle, s’autoévaluer pour améliorer sa pratique dans le cadre d'une démarche qualité 
Respecter les principes d’éthique, de déontologie et de responsabilité environnementale. </t>
  </si>
  <si>
    <t>RNCP34218BC04</t>
  </si>
  <si>
    <t>Conception d'une méthodologie pluridisciplinaire pour la résolution de problèmes complexes</t>
  </si>
  <si>
    <t xml:space="preserve">Elaborer des démarches expérimentales et théoriques pour répondre aux besoins d’innovation des organisations au niveau international 
Traduire des concepts sous forme de prototypes pour favoriser des expérimentions dans des domaines d’innovation (réalité virtuelle, réalité augmentée, robotique, intelligence artificielle IA, machine learning)   </t>
  </si>
  <si>
    <t>RNCP34218BC05</t>
  </si>
  <si>
    <t>Mise en œuvre d'une méthodologie pluridisciplinaire pour la résolution de problèmes complexes</t>
  </si>
  <si>
    <t xml:space="preserve">Maitriser les concepts et les engagements de l’open-sciences, et mettre-en-œuvre les outils et pratiques de l’open source et de l’open access
Utiliser des savoirs et méthodes scientifiques pour des solutions effectives, afin de répondre à des défis et problèmes environnementaux et sociétaux mondialisés, valoriser les processus de recherche à l’international, et contribuer à l’intelligence collective
Mobiliser les techniques et méthodes nécessaires à la recherche expérimentale interdisciplinaire (sciences du vivant, sciences de l'apprentissage, sciences informatiques)  </t>
  </si>
  <si>
    <t>RNCP34218BC06</t>
  </si>
  <si>
    <t>Analyse de résultats obtenus dans le cadre d'une démarche expérimentale pluridisciplinaire</t>
  </si>
  <si>
    <t xml:space="preserve">Analyser, représenter et partager les données des systèmes complexes liés au vivant, aux collectifs humains ou aux machines
 Analyser les mécanismes d’apprentissage et de cognition dans leur contexte social, dans le cadre du design d’un service ou d’une formation  </t>
  </si>
  <si>
    <t>RNCP34218BC07</t>
  </si>
  <si>
    <t>UFR Sciences du vivant</t>
  </si>
  <si>
    <t>Bio-informatique</t>
  </si>
  <si>
    <t>RNCP34129</t>
  </si>
  <si>
    <t>RNCP34129BC01</t>
  </si>
  <si>
    <t>RNCP34129BC02</t>
  </si>
  <si>
    <t>RNCP34129BC03</t>
  </si>
  <si>
    <t>RNCP34129BC04</t>
  </si>
  <si>
    <t>Santé
Sciences</t>
  </si>
  <si>
    <t>UFR Médecine            UFR Sciences du vivant</t>
  </si>
  <si>
    <t>Biologie intégrative et physiologie</t>
  </si>
  <si>
    <t>RNCP34271</t>
  </si>
  <si>
    <t xml:space="preserve">Identifier les usages numériques et les impacts de leur   évolution sur le ou les domaines concernés par la mention 
- Se servir de façon autonome des outils numériques avancés pour   un ou plusieurs métiers ou secteurs de recherche du domaine   </t>
  </si>
  <si>
    <t>RNCP34271BC01</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</si>
  <si>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réglementation  </t>
  </si>
  <si>
    <t>RNCP34271BC02</t>
  </si>
  <si>
    <t>RNCP34271BC03</t>
  </si>
  <si>
    <t>RNCP34271BC04</t>
  </si>
  <si>
    <t>UFR Médecine           UFR Sciences du vivant</t>
  </si>
  <si>
    <t>Biologie moléculaire et cellulaire</t>
  </si>
  <si>
    <t>RNCP34272</t>
  </si>
  <si>
    <t>RNCP34272BC01</t>
  </si>
  <si>
    <t>RNCP34272BC02</t>
  </si>
  <si>
    <t>RNCP34272BC03</t>
  </si>
  <si>
    <t>RNCP34272BC04</t>
  </si>
  <si>
    <t>Santé</t>
  </si>
  <si>
    <t>UFR Odontologie   UFR Médecine</t>
  </si>
  <si>
    <t>Biologie-santé</t>
  </si>
  <si>
    <t>RNCP31472</t>
  </si>
  <si>
    <t xml:space="preserve">RNCP31472BC01 </t>
  </si>
  <si>
    <t xml:space="preserve">RNCP31472BC02 </t>
  </si>
  <si>
    <t xml:space="preserve">RNCP31472BC03 </t>
  </si>
  <si>
    <t>Gérer des contextes professionnels ou d’études complexes, imprévisibles et qui nécessitent des approches stratégiques nouvelles
- Prendre des responsabilités pour contribuer aux savoirs et aux pratiques professionnelles et/ou pour réviser la performance stratégique d'une équipe
- Conduire un projet (conception, pilotage, coordination d’équipe, mise en œuvre et gestion, évaluation, diffusion) pouvant mobiliser des compétences pluridisciplinaires dans un cadre collaboratif
- Analyser ses actions en situation professionnelle, s’autoévaluer pour améliorer sa pratique dans le cadre d'une démarche qualité
- Respecter les principes d’éthique, de déontologie et de responsabilité environnementale.</t>
  </si>
  <si>
    <t xml:space="preserve">RNCP31472BC04 </t>
  </si>
  <si>
    <t xml:space="preserve">Sciences      </t>
  </si>
  <si>
    <t>UFR Chimie         UFR Sciences Fondamentales et Biomédicales</t>
  </si>
  <si>
    <t>Chimie</t>
  </si>
  <si>
    <t>RNCP31803</t>
  </si>
  <si>
    <t>RNCP31803BC01</t>
  </si>
  <si>
    <t>RNCP31803BC02</t>
  </si>
  <si>
    <t xml:space="preserve">RNCP31803BC03 </t>
  </si>
  <si>
    <t xml:space="preserve">RNCP31803BC04 </t>
  </si>
  <si>
    <t>Ergonomie</t>
  </si>
  <si>
    <t>RNCP31807</t>
  </si>
  <si>
    <t xml:space="preserve">RNCP31807BC01 </t>
  </si>
  <si>
    <t xml:space="preserve">RNCP31807BC02 </t>
  </si>
  <si>
    <t>RNCP31807BC03</t>
  </si>
  <si>
    <t>RNCP31807BC04</t>
  </si>
  <si>
    <t>UFR Médecine</t>
  </si>
  <si>
    <t>Ethique</t>
  </si>
  <si>
    <t>RNCP34850</t>
  </si>
  <si>
    <t>RNCP34850BC01</t>
  </si>
  <si>
    <t>RNCP34850BC02</t>
  </si>
  <si>
    <t>RNCP34850BC03</t>
  </si>
  <si>
    <t>Gérer des contextes professionnels ou d’études complexes, imprévisibles et qui nécessitent des approches stratégiques nouvelles
- Prendre des responsabilités pour contribuer aux savoirs et aux pratiques professionnelles et/ou pour réviser la performance stratégique d'une équipe
- Conduire un projet (conception, pilotage, coordination d’équipe, mise en œuvre et gestion, évaluation, diffusion) pouvant mobiliser des compétences pluridisciplinaires dans un cadre collaboratif 
- Analyser ses actions en situation professionnelle, s’autoévaluer pour améliorer sa pratique dans le cadre d'une démarche qualité
- Respecter les principes d’éthique, de déontologie et de responsabilité environnementale</t>
  </si>
  <si>
    <t>RNCP34850BC04</t>
  </si>
  <si>
    <t>Sciences
  Santé</t>
  </si>
  <si>
    <t xml:space="preserve">UFR Sciences du vivant </t>
  </si>
  <si>
    <t>Génétique</t>
  </si>
  <si>
    <t>RNCP34071</t>
  </si>
  <si>
    <t>Identifier les usages numériques et les impacts de leur évolution sur le ou les domaines concernés par la mention 
- Se servir de façon autonome des outils numériques avancés pour un ou plusieurs métiers ou secteurs de recherche du domaine</t>
  </si>
  <si>
    <t>RNCP34071BC01</t>
  </si>
  <si>
    <t>RNCP34071BC02</t>
  </si>
  <si>
    <t>RNCP34071BC03</t>
  </si>
  <si>
    <t xml:space="preserve">Gérer des contextes professionnels ou d’études complexes, imprévisibles et qui nécessitent des approches stratégiques nouvelles 
- Prendre des responsabilités pour contribuer aux savoirs et aux pratiques professionnelles et/ou pour réviser la performance stratégique d'une équipe 
- Conduire un projet (conception, pilotage, coordination d’équipe, mise en œuvre et gestion, évaluation, diffusion) pouvant mobiliser des compétences pluridisciplinaires dans un cadre collaboratif  
- Analyser ses actions en situation professionnelle, s’autoévaluer pour améliorer sa pratique dans le cadre d'une démarche qualité - Respecter les principes d’éthique, de déontologie et de responsabilité environnementale  </t>
  </si>
  <si>
    <t>RNCP34071BC04</t>
  </si>
  <si>
    <t>UFR Sciences fondamentales et Biomédicales UFR Maths-Info UFR informatique</t>
  </si>
  <si>
    <t>Informatique</t>
  </si>
  <si>
    <t>RNCP34126</t>
  </si>
  <si>
    <t>Identifier les usages numériques et les impacts de leur   évolution sur le ou les domaines concernés par la mention 
- Se servir de façon autonome des outils numériques avancés pour   un ou plusieurs métiers ou secteurs de recherche du domaine</t>
  </si>
  <si>
    <t>RNCP34126BC01</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</si>
  <si>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réglementation   </t>
  </si>
  <si>
    <t>RNCP34126BC02</t>
  </si>
  <si>
    <t>RNCP34126BC03</t>
  </si>
  <si>
    <t>RNCP34126BC04</t>
  </si>
  <si>
    <t>UFR Sciences Fondamentales et Biomédicales</t>
  </si>
  <si>
    <t>Ingénierie de la santé</t>
  </si>
  <si>
    <t>RNCP34075</t>
  </si>
  <si>
    <t>RNCP34075BC01</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</si>
  <si>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règlementation  </t>
  </si>
  <si>
    <t>RNCP34075BC02</t>
  </si>
  <si>
    <t>RNCP34075BC03</t>
  </si>
  <si>
    <t>RNCP34075BC04</t>
  </si>
  <si>
    <t xml:space="preserve">UFR Mathématiques     UFR Mathématiques et informatique </t>
  </si>
  <si>
    <t>Mathématiques et applications</t>
  </si>
  <si>
    <t>RNCP34274</t>
  </si>
  <si>
    <t>RNCP34274BC01</t>
  </si>
  <si>
    <t>RNCP34274BC02</t>
  </si>
  <si>
    <t>RNCP34274BC03</t>
  </si>
  <si>
    <t>RNCP34274BC04</t>
  </si>
  <si>
    <t>UFR Mathématiques et informatique</t>
  </si>
  <si>
    <t>Méthodes informatiques appliquées à la gestion des entreprises - MIAGE</t>
  </si>
  <si>
    <t>RNCP31471</t>
  </si>
  <si>
    <t xml:space="preserve">RNCP31471BC01 </t>
  </si>
  <si>
    <t xml:space="preserve">RNCP31471BC02 </t>
  </si>
  <si>
    <t>RNCP31471BC03</t>
  </si>
  <si>
    <t xml:space="preserve">RNCP31471BC04 </t>
  </si>
  <si>
    <t xml:space="preserve">UFR Sciences Fondamentales et Biomédicales  </t>
  </si>
  <si>
    <t>Neurosciences</t>
  </si>
  <si>
    <t>RNCP34152</t>
  </si>
  <si>
    <t xml:space="preserve">Identifier les usages numériques et les impacts de leur   évolution sur le ou les domaines concernés par la mention 
- Se servir de façon autonome des outils numériques avancés pour   un ou plusieurs métiers ou secteurs de recherche du domaine  </t>
  </si>
  <si>
    <t>RNCP34152BC01</t>
  </si>
  <si>
    <t>RNCP34152BC02</t>
  </si>
  <si>
    <t>RNCP34152BC03</t>
  </si>
  <si>
    <t>RNCP34152BC04</t>
  </si>
  <si>
    <t>UFR Physique</t>
  </si>
  <si>
    <t>Physique fondamentale et applications</t>
  </si>
  <si>
    <t>RNCP31808</t>
  </si>
  <si>
    <t>RNCP31808BC01</t>
  </si>
  <si>
    <t xml:space="preserve">RNCP31808BC02 </t>
  </si>
  <si>
    <t>RNCP31808BC03</t>
  </si>
  <si>
    <t>RNCP31808BC04</t>
  </si>
  <si>
    <t>STAPS : Entraînement et optimisation de la performance sportive</t>
  </si>
  <si>
    <t>RNCP32169</t>
  </si>
  <si>
    <t>RNCP32169BC01</t>
  </si>
  <si>
    <t>RNCP32169BC02</t>
  </si>
  <si>
    <t>RNCP32169BC03</t>
  </si>
  <si>
    <t>RNCP32169BC04</t>
  </si>
  <si>
    <t>Évaluation et analyse des performances de haut niveau</t>
  </si>
  <si>
    <t>Concevoir des protocoles de mesure adaptés pour l'entraînement et la performance dans le cadre du projet sportif
- Maîtriser l'usage d'outils technologiques au service du projet de performance (objets connectés, analyse vidéo…) pour évaluer des facteurs de la performance
- Développer de nouveaux tests de mesure des facteurs de la performance (recherche et développement)
- Analyser les résultats des évaluations et l'évolution des performances dans les disciplines sportives (APSA) pour modéliser et optimiser la performance et entraîner les pratiquants
- Produire une évaluation systémique et une caractérisation individuelle des facteurs de la performance des sportifs suivis</t>
  </si>
  <si>
    <t>RNCP32169BC05</t>
  </si>
  <si>
    <t>Évaluation du projet sportif de la structure</t>
  </si>
  <si>
    <t>Évaluer les différents programmes aux différents âges et au regard des différents niveaux de compétition.
- Évaluer et analyser la cohérence des différents projets sportifs au regard des caractéristiques des pratiquants et des objectifs de performance déterminés.
- Faire des préconisations pour le suivi des programmes par l'utilisation d'outils et la mise en place de batteries d'indicateurs</t>
  </si>
  <si>
    <t xml:space="preserve">RNCP32169BC06 </t>
  </si>
  <si>
    <t>Conception et mise en œuvre des stratégies et des dispositifs d'entraînement</t>
  </si>
  <si>
    <t>Concevoir une programmation pluriannuelle précisant les objectifs sportifs et les moyens nécessaire pour les atteindre
- Concevoir une planification, une programmation et des méthodes pour optimiser le potentiel des athlètes
- Rendre l'athlète autonome afin de préserver sa santé et son intégrité physique et psychologique</t>
  </si>
  <si>
    <t xml:space="preserve">RNCP32169BC07 </t>
  </si>
  <si>
    <t>Encadrement et formation au service du projet sportif de performance</t>
  </si>
  <si>
    <t>Mettre en œuvre et adapter les séances d'entraînement en anticipant les conditions favorables à la sécurité et à la santé
- Accompagner le projet de développement sur les différents facteurs de la performance : préparation physique et/ou préparation mentale et/ou préparation nutritionnelle et/ou ré-athlétisation
- Coordonner des équipes d'entraîneurs, de préparateurs physiques, de préparateurs mentaux dans le cadre d'un plan de formation
- Assurer et/ou coordonner des dispositifs de formation des collaborateurs tout au long de la vie</t>
  </si>
  <si>
    <t xml:space="preserve">RNCP32169BC08 </t>
  </si>
  <si>
    <t>Pilotage du projet sportif au service de la performance</t>
  </si>
  <si>
    <t>Réaliser et promouvoir un projet de développement adapté aux évolutions de l'environnement de la structure et aux potentialités de celle-ci
- Développer des stratégies innovantes pour s'adapter aux évolutions du contexte
- Construire un cadre éthique et en assurer la diffusion et le respect
- Participer et/ou élaborer le plan de développement du projet interne de la structure sportive
- Gérer, développer les ressources humaines autour du projet sportif
- Manager une équipe pluri-disciplinaires (agents, entraineurs, préparateurs physiques…)
- Gérer les budgets autour du projet sportif</t>
  </si>
  <si>
    <t xml:space="preserve">RNCP32169BC09 </t>
  </si>
  <si>
    <t>santé</t>
  </si>
  <si>
    <t>UFR  Médecine</t>
  </si>
  <si>
    <t>Santé publique</t>
  </si>
  <si>
    <t>RNCP34291</t>
  </si>
  <si>
    <t>RNCP34291BC01</t>
  </si>
  <si>
    <t>RNCP34291BC02</t>
  </si>
  <si>
    <t>RNCP34291BC03</t>
  </si>
  <si>
    <t>RNCP34291BC04</t>
  </si>
  <si>
    <t>UFR Médecine  - UFR Odontologie</t>
  </si>
  <si>
    <t>RNCP34295</t>
  </si>
  <si>
    <t>RNCP34295BC01</t>
  </si>
  <si>
    <t>RNCP34295BC02</t>
  </si>
  <si>
    <t>RNCP34295BC03</t>
  </si>
  <si>
    <t>RNCP34295BC04</t>
  </si>
  <si>
    <t xml:space="preserve">Sciences </t>
  </si>
  <si>
    <t>Institut de physique du globe de Paris (IPGP)</t>
  </si>
  <si>
    <t>Sciences de la Terre et des planètes, environnement</t>
  </si>
  <si>
    <t>RNCP31500</t>
  </si>
  <si>
    <t>RNCP31500BC01</t>
  </si>
  <si>
    <t>RNCP31500BC02</t>
  </si>
  <si>
    <t>RNCP31500BC03</t>
  </si>
  <si>
    <t>RNCP31500BC04</t>
  </si>
  <si>
    <t>UFR  Pharmacie UFR Médecine</t>
  </si>
  <si>
    <t>Sciences du médicament et des produits de santé</t>
  </si>
  <si>
    <t>RNCP34442</t>
  </si>
  <si>
    <t>RNCP34442BC01</t>
  </si>
  <si>
    <t xml:space="preserve">Mobiliser des savoirs hautement spécialisés, dont certains sont à l’avant-garde du savoir dans un domaine de travail ou d’études, comme base d’une pensée originale  
- Développer une conscience critique des savoirs dans un domaine et/ou à l’interface de plusieurs domaines  
- Résoudre des problèmes pour développer de nouveaux savoirs et de nouvelles procédures et intégrer les savoirs de différents domaines 
- Apporter des contributions novatrices dans le cadre d’échanges de haut niveau, et dans des contextes internationaux 
- Conduire une analyse réflexive et distanciée prenant en compte les enjeux, les problématiques et la complexité d’une demande ou d’une situation afin de proposer des solutions adaptées et/ou innovantes en respect des évolutions de la réglementation  </t>
  </si>
  <si>
    <t>RNCP34442BC02</t>
  </si>
  <si>
    <t>RNCP34442BC03</t>
  </si>
  <si>
    <t>RNCP34442BC04</t>
  </si>
  <si>
    <t>UFR Odontologie</t>
  </si>
  <si>
    <t>Sciences et génie des matériaux</t>
  </si>
  <si>
    <t>RNCP32137</t>
  </si>
  <si>
    <t xml:space="preserve">RNCP32137BC01 </t>
  </si>
  <si>
    <t xml:space="preserve">RNCP32137BC02 </t>
  </si>
  <si>
    <t xml:space="preserve">RNCP32137BC03 </t>
  </si>
  <si>
    <t xml:space="preserve">RNCP32137BC04 </t>
  </si>
  <si>
    <t>UFR Sciences du vivant                     UFR  Sciences Fondamentales et Biomédicales       UFR Pharmacie</t>
  </si>
  <si>
    <t>Toxicologie et éco-toxicologie</t>
  </si>
  <si>
    <t>RNCP34155</t>
  </si>
  <si>
    <t>RNCP34155BC01</t>
  </si>
  <si>
    <t>RNCP34155BC02</t>
  </si>
  <si>
    <t>RNCP34155BC03</t>
  </si>
  <si>
    <t>RNCP34155BC04</t>
  </si>
  <si>
    <t>Liste des mentions de Master UPCité - 2025-2029</t>
  </si>
  <si>
    <t>Intitulé de la formation</t>
  </si>
  <si>
    <t>Intitulé nomenclature ou dérogatoire</t>
  </si>
  <si>
    <t>Domaine(s) d'accréditation demandé(s)</t>
  </si>
  <si>
    <t>Autre(s) établissement(s) en demande de co-accréditation</t>
  </si>
  <si>
    <t>ANALYSE ET POLITIQUE ÉCONOMIQUE</t>
  </si>
  <si>
    <t>SHS - DEG</t>
  </si>
  <si>
    <t>SORBONNE PARIS NORD</t>
  </si>
  <si>
    <t>APPROCHES INTERDISCIPLINAIRES DE LA RECHERCHE ET DE L'ENSEIGNEMENT (AIRE)</t>
  </si>
  <si>
    <t>Dérogatoire</t>
  </si>
  <si>
    <t>STS</t>
  </si>
  <si>
    <t>BIO-INFORMATIQUE</t>
  </si>
  <si>
    <t>BIOLOGIE INTÉGRATIVE ET PHYSIOLOGIE</t>
  </si>
  <si>
    <t>BIOLOGIE MOLÉCULAIRE ET CELLULAIRE</t>
  </si>
  <si>
    <t>BIOLOGIE-SANTÉ</t>
  </si>
  <si>
    <t>U-PARIS 13</t>
  </si>
  <si>
    <t>CHIMIE</t>
  </si>
  <si>
    <t>CINÉMA ET AUDIOVISUEL</t>
  </si>
  <si>
    <t>ALL</t>
  </si>
  <si>
    <t>COMPTABILITÉ - CONTRÔLE - AUDIT</t>
  </si>
  <si>
    <t>DEG</t>
  </si>
  <si>
    <t>CONTRÔLE DE GESTION ET AUDIT ORGANISATIONNEL</t>
  </si>
  <si>
    <t>CRÉATION ARTISTIQUE</t>
  </si>
  <si>
    <t>SHS</t>
  </si>
  <si>
    <t>DIDACTIQUE DES LANGUES</t>
  </si>
  <si>
    <t>SORBONNE NOUVELLE, INALCO PARIS</t>
  </si>
  <si>
    <t>DIDACTIQUE DES SCIENCES</t>
  </si>
  <si>
    <t>DROIT BANCAIRE ET FINANCIER</t>
  </si>
  <si>
    <t>DROIT COMPARÉ</t>
  </si>
  <si>
    <t>DROIT DE LA SANTÉ</t>
  </si>
  <si>
    <t>DROIT DES AFFAIRES</t>
  </si>
  <si>
    <t>DROIT DU NUMÉRIQUE</t>
  </si>
  <si>
    <t>DROIT INTERNATIONAL</t>
  </si>
  <si>
    <t>DROIT NOTARIAL</t>
  </si>
  <si>
    <t>DROIT PRIVÉ</t>
  </si>
  <si>
    <t>DROIT PUBLIC</t>
  </si>
  <si>
    <t>ÉCONOMIE APPLIQUÉE</t>
  </si>
  <si>
    <t>ÉCONOMIE DE LA SANTÉ</t>
  </si>
  <si>
    <t>ÉNERGIE</t>
  </si>
  <si>
    <t>ERGONOMIE</t>
  </si>
  <si>
    <t>ÉTHIQUE</t>
  </si>
  <si>
    <t>GÉNÉTIQUE</t>
  </si>
  <si>
    <t>GÉOGRAPHIE, AMÉNAGEMENT, ENVIRONNEMENT ET DÉVELOPPEMENT</t>
  </si>
  <si>
    <t>GESTION DES RESSOURCES HUMAINES</t>
  </si>
  <si>
    <t>HISTOIRE DU DROIT ET DES INSTITUTIONS</t>
  </si>
  <si>
    <t>HISTOIRE ET PHILOSOPHIE DES SCIENCES</t>
  </si>
  <si>
    <t>HISTOIRE, CIVILISATIONS, PATRIMOINE</t>
  </si>
  <si>
    <t>ENS ARCHI. VAL DE SEINE</t>
  </si>
  <si>
    <t xml:space="preserve">INFORMATIQUE </t>
  </si>
  <si>
    <t>INGÉNIERIE DE LA SANTÉ</t>
  </si>
  <si>
    <t>ENSAM PARIS</t>
  </si>
  <si>
    <t>LANGUES ÉTRANGÈRES APPLIQUEES</t>
  </si>
  <si>
    <t>LANGUES, LITTERATURES ET CIVILISATIONS ÉTRANGÈRES ET RÉGIONALES</t>
  </si>
  <si>
    <t>U-PARIS SACLAY</t>
  </si>
  <si>
    <t>LETTRES ET HUMANITÉS</t>
  </si>
  <si>
    <t>MANAGEMENT</t>
  </si>
  <si>
    <t>MATHÉMATIQUES ET APPLICATIONS</t>
  </si>
  <si>
    <t>MÉTHODES INFORMATIQUES APPLIQUÉES À LA GESTION DES ENTREPRISES - MIAGE</t>
  </si>
  <si>
    <t>MÉTIERS DES ÉTUDES, DU CONSEIL ET DE L'INTERVENTION (MECI)</t>
  </si>
  <si>
    <t>SHS-DEG</t>
  </si>
  <si>
    <t>MONNAIE, BANQUE, FINANCE, ASSURANCE</t>
  </si>
  <si>
    <t>NEUROSCIENCES</t>
  </si>
  <si>
    <t>PHYSIQUE FONDAMENTALE ET APPLICATIONS</t>
  </si>
  <si>
    <t>PSYCHOLOGIE</t>
  </si>
  <si>
    <t>ÉCONOMIE ET PSYCHOLOGIE</t>
  </si>
  <si>
    <t>U-PARIS 1</t>
  </si>
  <si>
    <t>PSYCHOLOGIE : PSYCHOPATHOLOGIE CLINIQUE PSYCHANALYTIQUE</t>
  </si>
  <si>
    <t>PSYCHOLOGIE CLINIQUE, PSYCHOPATHOLOGIE ET PSYCHOLOGIE DE LA SANTÉ</t>
  </si>
  <si>
    <t>PSYCHOLOGIE : NEUROPSYCHOLOGIE</t>
  </si>
  <si>
    <t>PSYCHOLOGIE DU DÉVELOPPEMENT</t>
  </si>
  <si>
    <t>PSYCHOLOGIE SOCIALE, DU TRAVAIL ET DES ORGANISATIONS</t>
  </si>
  <si>
    <t>RISQUES ET ENVIRONNEMENT</t>
  </si>
  <si>
    <t>DEG/SHS/STS</t>
  </si>
  <si>
    <t>U-PARIS 12</t>
  </si>
  <si>
    <t>SANTÉ</t>
  </si>
  <si>
    <t>SANTÉ PUBLIQUE</t>
  </si>
  <si>
    <t>SCIENCE DES MATERIAUX AVANCES ET NANOTECHNOLOGIE / ADVANCED MATERIALS SCIENCE AND NANOTECHNOLOGY</t>
  </si>
  <si>
    <t>Aix-Marseille-U, U-Le Mans, U-Paris Saclay, U- La Rochelle, Sorbonne-U, U-Reims, U-Lyon 1</t>
  </si>
  <si>
    <t>SCIENCES COGNITIVES</t>
  </si>
  <si>
    <t>SHS/STS</t>
  </si>
  <si>
    <t>Sorbonne Université</t>
  </si>
  <si>
    <t>SCIENCES DE LA TERRE ET DES PLANÈTES, ENVIRONNEMENT</t>
  </si>
  <si>
    <t>SCIENCES DE L'ÉDUCATION ET DE LA FORMATION</t>
  </si>
  <si>
    <t>SCIENCES DU LANGAGE</t>
  </si>
  <si>
    <t>SCIENCES DU MÉDICAMENT ET DES PRODUITS DE SANTÉ</t>
  </si>
  <si>
    <t>SCIENCES ET GÉNIE DES MATÉRIAUX</t>
  </si>
  <si>
    <t>SCIENCES SOCIALES</t>
  </si>
  <si>
    <t>SOCIOLOGIE</t>
  </si>
  <si>
    <t>SPACE (OBSERVATOIRE DE LA TERRE  - ASTROPHYSIQUE 6 INGENIERIE DES SATELLITES) / SPACE (EARTH OBSERVATION - ASTROPHYSICS - SATELLITE TECHNOLOGIES</t>
  </si>
  <si>
    <t>U-PARIS 12, PSL</t>
  </si>
  <si>
    <t>STAPS : ACTIVITÉ PHYSIQUE ET ADAPTÉE ET SANTÉ</t>
  </si>
  <si>
    <t>Paris Saclay</t>
  </si>
  <si>
    <t>STAPS : ENTRAÎNEMENT ET OPTIMISATION DE LA PERFORMANCE SPORTIVE</t>
  </si>
  <si>
    <t>TOXICOLOGIE ET ÉCO-TOXICOLOGIE</t>
  </si>
  <si>
    <t>TRADUCTION ET INTERPRÉTATION</t>
  </si>
  <si>
    <t>CHIMIE ET SCIENCES DES MATERIAUX</t>
  </si>
  <si>
    <t>SCIENCE DES DONNÉES</t>
  </si>
  <si>
    <t>EIDD</t>
  </si>
  <si>
    <t>Faculté de Santé</t>
  </si>
  <si>
    <t>OUI</t>
  </si>
  <si>
    <t>Formation initiale (FI)</t>
  </si>
  <si>
    <t>Faculté de Droit et d'Economie Gestion</t>
  </si>
  <si>
    <t>Faculté des Sciences</t>
  </si>
  <si>
    <t>NON</t>
  </si>
  <si>
    <t>Formation en alternance via l'apprentissage (FA)</t>
  </si>
  <si>
    <t>IHSS</t>
  </si>
  <si>
    <t>Faculté Sociétés et Humanités</t>
  </si>
  <si>
    <t>Formation en alternance via contrat de professionnalisation (CP)</t>
  </si>
  <si>
    <t>Institut de Psychologie</t>
  </si>
  <si>
    <t>IPGP</t>
  </si>
  <si>
    <t>Formation professionnelle (FP)</t>
  </si>
  <si>
    <t>Semestre 5</t>
  </si>
  <si>
    <t>Formation initiale (FI) / Formation professionnelle (FP)</t>
  </si>
  <si>
    <t>Semestre 6</t>
  </si>
  <si>
    <t xml:space="preserve">Formation initiale (FI) / Formation en alternance via l'apprentissage (FA) </t>
  </si>
  <si>
    <t>IUT de Paris Pajol</t>
  </si>
  <si>
    <t>Formation initiale (FI) / Formation en alternance via contrat de professionnalisation (CP)</t>
  </si>
  <si>
    <t>UFR de Chimie</t>
  </si>
  <si>
    <t>Formation en alternance via l'apprentissage (FA) / Formation en alternance via contrat de professionnalisation (CP)</t>
  </si>
  <si>
    <t>2. Fiche d'identité formation</t>
  </si>
  <si>
    <t>UFR de Médecine</t>
  </si>
  <si>
    <t>Formation en alternance via l'apprentissage (FA) / Formation professionnelle (FP)</t>
  </si>
  <si>
    <t>3. MCCC spécifiques</t>
  </si>
  <si>
    <t>UFR de Pharmacie</t>
  </si>
  <si>
    <t>Formation en alternance via contrat de professionnalisation (CP) / Formation professionnelle (FP)</t>
  </si>
  <si>
    <t>4. Maquette</t>
  </si>
  <si>
    <t>UFR de Physique</t>
  </si>
  <si>
    <t>Présentiel</t>
  </si>
  <si>
    <t>Formation initiale (FI) / Formation en alternance via contrat de professionnalisation (CP) / Formation professionnelle (FP)</t>
  </si>
  <si>
    <t>UFR des Sciences du Vivant</t>
  </si>
  <si>
    <t>Distanciel</t>
  </si>
  <si>
    <t>Formation initiale (FI) / Formation en alternance via l'apprentissage (FA) / Formation en alternance via contrat de professionnalisation (CP)</t>
  </si>
  <si>
    <t>SEMESTRE</t>
  </si>
  <si>
    <t>UFR des Sciences Fondamentales et Biomédicales</t>
  </si>
  <si>
    <t>Hybride</t>
  </si>
  <si>
    <t>Note 0</t>
  </si>
  <si>
    <t>ITINERAIRE</t>
  </si>
  <si>
    <t>UFR des Sciences Humaines et Sociales</t>
  </si>
  <si>
    <t>Coefficient 0</t>
  </si>
  <si>
    <t>Formation initiale (FI) / Formation en alternance via l'apprentissage (FA) / Formation professionnelle (FP)</t>
  </si>
  <si>
    <t>BLOC</t>
  </si>
  <si>
    <t>UFR d'Odontologie</t>
  </si>
  <si>
    <t>Défaillant</t>
  </si>
  <si>
    <t>Formation en alternance via l'apprentissage (FA) / Formation en alternance via contrat de professionnalisation (CP) / Formation professionnelle (FP)</t>
  </si>
  <si>
    <t>UE</t>
  </si>
  <si>
    <t>UFR EILA</t>
  </si>
  <si>
    <t>Bloc</t>
  </si>
  <si>
    <t>Non calcul</t>
  </si>
  <si>
    <t>Formation initiale (FI) / Formation en alternance via l'apprentissage (FA) / Formation en alternance via contrat de professionnalisation (CP) / Formation professionnelle (FP)</t>
  </si>
  <si>
    <t>ECUE</t>
  </si>
  <si>
    <t>UFR Etudes Anglophones</t>
  </si>
  <si>
    <t>Itinéraire</t>
  </si>
  <si>
    <t>ECUE MUTUALISE</t>
  </si>
  <si>
    <t>UFR GHES</t>
  </si>
  <si>
    <t>STAGE</t>
  </si>
  <si>
    <t>UFR Informatique</t>
  </si>
  <si>
    <t>UFR LAC</t>
  </si>
  <si>
    <t>UFR LCAO</t>
  </si>
  <si>
    <t>UFR Linguistique</t>
  </si>
  <si>
    <t xml:space="preserve">UFR Mathématiques  </t>
  </si>
  <si>
    <t>UFR Mathématiques Informatique</t>
  </si>
  <si>
    <t>UFR STAPS</t>
  </si>
  <si>
    <t>CALCUL DU NOMBRE DE GROUPES</t>
  </si>
  <si>
    <t>Cet onglet permet de calculer rapidement le nombre de groupes en fonction de la capacité d'accueil globale de l'enseignement et des seuils pour chaque type de cours. Le nombre de groupe calculé ici en colonne E peut ensuite être reporté dans la colonne correspondante sur la maquette.</t>
  </si>
  <si>
    <t>Lien vers la maquette</t>
  </si>
  <si>
    <t>Lien vers les MCCC</t>
  </si>
  <si>
    <r>
      <t xml:space="preserve">Capacité d'accueil globale de l'enseignement (ou effectif réel, incrits </t>
    </r>
    <r>
      <rPr>
        <i/>
        <sz val="11"/>
        <color theme="1"/>
        <rFont val="Calibri"/>
        <family val="2"/>
        <scheme val="minor"/>
      </rPr>
      <t>pédagogiques)</t>
    </r>
  </si>
  <si>
    <t>Calcul du nombre de groupes</t>
  </si>
  <si>
    <t>Arrondi au nombre supérieur</t>
  </si>
  <si>
    <t>Capacité d'accueil CM (nombre d'étudiants max)</t>
  </si>
  <si>
    <t>Nombre de groupes CM</t>
  </si>
  <si>
    <t>CODES COULEUR</t>
  </si>
  <si>
    <t>Capacité d'accueil TD
(nombre d'étudiants max)</t>
  </si>
  <si>
    <t>Nombre de groupes TD</t>
  </si>
  <si>
    <t>zone à remplir</t>
  </si>
  <si>
    <t>Capacité d'accueil TP informatiques
(nombre d'étudiants max)</t>
  </si>
  <si>
    <t>Nombre de groupes TP info</t>
  </si>
  <si>
    <t>zone de calcul automatique</t>
  </si>
  <si>
    <t>Capacité d'accueil TP expérimentaux</t>
  </si>
  <si>
    <t>Nombre de groupes TP exp</t>
  </si>
  <si>
    <t>Zone de lien hypertexte</t>
  </si>
  <si>
    <t>Capacité d'accueil ED</t>
  </si>
  <si>
    <t>Nombre de groupes ED</t>
  </si>
  <si>
    <t>Capacité d'accueil Forfait</t>
  </si>
  <si>
    <t>Nombre de groupes Forfait</t>
  </si>
  <si>
    <t>Capacité d'accueil Projet</t>
  </si>
  <si>
    <t>Nombre de groupes Projet</t>
  </si>
  <si>
    <t>TOTAUX S1</t>
  </si>
  <si>
    <t>Total étudiant</t>
  </si>
  <si>
    <t>TOTAUX S2</t>
  </si>
  <si>
    <t>Répartition des heures (hors co-accrédiation ou partenariat)</t>
  </si>
  <si>
    <t>HETD effectuées par les EC de l'UFR</t>
  </si>
  <si>
    <t>HETD effectuées par des fonctionnaires ext</t>
  </si>
  <si>
    <t>HETD vacataires du privé</t>
  </si>
  <si>
    <t>Vérification du total HETD répartition</t>
  </si>
  <si>
    <t>Par étudiant</t>
  </si>
  <si>
    <t>Total (=heures pour 1 étudiant X nbre d'étudiants inscrits)</t>
  </si>
  <si>
    <t>H/E M1</t>
  </si>
  <si>
    <t>H/E M2</t>
  </si>
  <si>
    <t>Effectifs étudiants du parcours N-1</t>
  </si>
  <si>
    <t>Colonnes</t>
  </si>
  <si>
    <t>J</t>
  </si>
  <si>
    <t>Précisez la capacité globale de l'UE</t>
  </si>
  <si>
    <t>Formule de calcul automatique reprenant chaque volume horaire SANS nbre enseignants ni nbre de groupes</t>
  </si>
  <si>
    <t>Il s'agit ici d'indiquer la ventilation des HETD en fonction du statut enseignant (titulaires, vacataires, etc…)</t>
  </si>
  <si>
    <t>Seules les ECUE peuvent être mutualisées. Indiquez si l'ECUE est mutualisée. Si oui avec quelle composante ou établissement et indiquez le parcours qui porte la charge d'enseignement lors de la mutualisation de l'ECUE.
Indiquez ensuite la ventilation des heures entre composante porteuse et composante associée</t>
  </si>
  <si>
    <t>Indiquez le nom de l'enseignant responsable de l'UE</t>
  </si>
  <si>
    <t>A</t>
  </si>
  <si>
    <t>B</t>
  </si>
  <si>
    <t>C, D, E</t>
  </si>
  <si>
    <t>F</t>
  </si>
  <si>
    <t>G</t>
  </si>
  <si>
    <t>H</t>
  </si>
  <si>
    <t>I</t>
  </si>
  <si>
    <t>En dessous de chaque semestre/année</t>
  </si>
  <si>
    <t>Total ECTS</t>
  </si>
  <si>
    <t>Totaux par type de cours</t>
  </si>
  <si>
    <t>+ BILAN H/E par année en fin de semestre pair</t>
  </si>
  <si>
    <t>Indiquez ici l'effectif global du parcours N-1</t>
  </si>
  <si>
    <t>W</t>
  </si>
  <si>
    <t>Indiquez ici la langue d'enseignement si différente du français</t>
  </si>
  <si>
    <t>Intitulé du parcours (en toutes lettres)</t>
  </si>
  <si>
    <t>Répartition des heures si co-accréditation ou partenariat</t>
  </si>
  <si>
    <t>Nouveau code APOGEE
(UE, ECUE, Stage, etc…)</t>
  </si>
  <si>
    <t>ECTS (=Coefficient)</t>
  </si>
  <si>
    <t>Heures encadrement stages et mémoire, etc.. en équiv TD</t>
  </si>
  <si>
    <t>HETD effectuées par des EC d'autres UFR d'UP Cité</t>
  </si>
  <si>
    <t>Upcité</t>
  </si>
  <si>
    <t>Autre établissement 1</t>
  </si>
  <si>
    <t>Autre établissement 2</t>
  </si>
  <si>
    <t>Mutualisation ECUE</t>
  </si>
  <si>
    <t>2nde chance</t>
  </si>
  <si>
    <t>Parcours porteur
(Etape/VET) et composante</t>
  </si>
  <si>
    <t>Nb d'heures composante porteuse</t>
  </si>
  <si>
    <r>
      <rPr>
        <b/>
        <sz val="11"/>
        <rFont val="Calibri"/>
        <family val="2"/>
        <charset val="1"/>
      </rPr>
      <t xml:space="preserve">Note seuil </t>
    </r>
    <r>
      <rPr>
        <b/>
        <i/>
        <sz val="11"/>
        <rFont val="Calibri"/>
        <family val="2"/>
        <charset val="1"/>
      </rPr>
      <t>(facultatif)</t>
    </r>
  </si>
  <si>
    <t>2nde chance intégrée (O/N)</t>
  </si>
  <si>
    <t>Nbre enseignants par gpe TD</t>
  </si>
  <si>
    <t>Nbre d'enseignants par gpe TP</t>
  </si>
  <si>
    <t>Candidatures eCandidat N-1</t>
  </si>
  <si>
    <t>Total candidatures N-1</t>
  </si>
  <si>
    <t>Capacités d'accueil du parcours</t>
  </si>
  <si>
    <t>Taux de pression</t>
  </si>
  <si>
    <t>Candidatures Mon Master N-1</t>
  </si>
  <si>
    <t>Total Heures encadrement HETD</t>
  </si>
  <si>
    <t>Heures encadrement stages et mémoires (équiv TD)</t>
  </si>
  <si>
    <t>Formule de calcul automatique reprenant chaque volume horaire * valeur HETD * nbre d'enseignants * nbre de groupes + heures encadrement s'il y en a.</t>
  </si>
  <si>
    <r>
      <t>Indiquez la répartition des heures étudiants en fonction du type de cours.
Colonne nombre d'enseignants : il s'agit du nombre d'enseignants présents en même temps pour un même groupe.</t>
    </r>
    <r>
      <rPr>
        <sz val="11"/>
        <color rgb="FFFF0000"/>
        <rFont val="Calibri"/>
        <family val="2"/>
      </rPr>
      <t xml:space="preserve"> </t>
    </r>
    <r>
      <rPr>
        <b/>
        <sz val="11"/>
        <color rgb="FFFF0000"/>
        <rFont val="Calibri"/>
        <family val="2"/>
      </rPr>
      <t xml:space="preserve">Attention, une donnée est nécessairement attendu dans ces colonnes, même s'il s'agit d'un "1" : </t>
    </r>
    <r>
      <rPr>
        <sz val="11"/>
        <color rgb="FFFF0000"/>
        <rFont val="Calibri"/>
        <family val="2"/>
      </rPr>
      <t>sans cela, le calcul global en colonne AA ne peut se faire.</t>
    </r>
    <r>
      <rPr>
        <sz val="11"/>
        <color theme="1"/>
        <rFont val="Calibri"/>
        <family val="2"/>
        <charset val="1"/>
      </rPr>
      <t xml:space="preserve">
Colonne nombre de groupes : le nombre de groupes peut être calculé automatiquement grâce à l'onglet 4
Colonne "Autres formes d'enseignement" : tout ce qui n'est pas du CM, du TD, du TP (Forfait, projet, etc...)</t>
    </r>
  </si>
  <si>
    <t>Colonne "par étudiant" : nombre d'heures pour un étudiant donné
Colonne "Total…" : nombre d'heures x nombre d'inscrits à l'UE</t>
  </si>
  <si>
    <t>Type d'élément pédagogique : Itinéraire, UE, ECUE, Bloc, Stage, épreuve, Pôle, etc via lemenu déroulant ou en saisissant directement dans la cellule
Indiquez si l'élément est à choix ou non
Indiquez si l'UE est une UE disciplinaire qui intègre une enseignement relatif à la transition écologique.</t>
  </si>
  <si>
    <t>K à S</t>
  </si>
  <si>
    <t>T</t>
  </si>
  <si>
    <t>U et V</t>
  </si>
  <si>
    <t>X à AB</t>
  </si>
  <si>
    <t>AC à AF</t>
  </si>
  <si>
    <t>AG</t>
  </si>
  <si>
    <t xml:space="preserve">AH à AL </t>
  </si>
  <si>
    <t>AM à AU</t>
  </si>
  <si>
    <t>AV et AW</t>
  </si>
  <si>
    <t>AX</t>
  </si>
  <si>
    <t>AY</t>
  </si>
  <si>
    <t>K, M, P, S</t>
  </si>
  <si>
    <t>V</t>
  </si>
  <si>
    <t>TOTAUX S4</t>
  </si>
  <si>
    <t>TOTAUX S3</t>
  </si>
  <si>
    <t>?</t>
  </si>
  <si>
    <t>oui</t>
  </si>
  <si>
    <t>CM et TD oui</t>
  </si>
  <si>
    <t>Droit des assurances</t>
  </si>
  <si>
    <t>Droit du marché intérieur européen</t>
  </si>
  <si>
    <t>ECRIT</t>
  </si>
  <si>
    <t>Français</t>
  </si>
  <si>
    <t>Anglais</t>
  </si>
  <si>
    <t>PRESENTIEL</t>
  </si>
  <si>
    <t>NOTES et COEFFICIENTS</t>
  </si>
  <si>
    <t>diplôme de M1 ASR</t>
  </si>
  <si>
    <t>Bloc complémentaire
2 UE au choix</t>
  </si>
  <si>
    <t>Bloc transverse
1 UE LV1 obligatoire + 1 UE au choix</t>
  </si>
  <si>
    <t>Droit des affaires</t>
  </si>
  <si>
    <t>Juriste d'affaires international</t>
  </si>
  <si>
    <t>Droit fiscal des affaires</t>
  </si>
  <si>
    <t>Philippe ROUSSEL-GALLE philippe.roussel-galle@u-paris.fr</t>
  </si>
  <si>
    <t>Olivera BOSKOVC olivera.boskovic@u-paris.fr</t>
  </si>
  <si>
    <t>Année et diplôme?</t>
  </si>
  <si>
    <t>Droit bancaire</t>
  </si>
  <si>
    <t>Anglais ou Français</t>
  </si>
  <si>
    <t>Anglais et Français</t>
  </si>
  <si>
    <t>Bloc fondamental 2 UE obligatoires</t>
  </si>
  <si>
    <t xml:space="preserve">Bloc spécialisation
1 UE obligatoire et 1 UE au choix </t>
  </si>
  <si>
    <t>Contentieux constitutionnel</t>
  </si>
  <si>
    <t xml:space="preserve">Droit public des affaires </t>
  </si>
  <si>
    <t>Bloc spécialisation 
2 UE  au choix</t>
  </si>
  <si>
    <t>Droit public/droit privé</t>
  </si>
  <si>
    <t>Droit du développement durable</t>
  </si>
  <si>
    <t>Michel DEGOFFE michel.degoffe@u-paris.fr/Olivera BOSKOVIC olivera.boskovic@u-paris.fr</t>
  </si>
  <si>
    <t>Michel DEGOFFE michel.degoffe@u-paris.fr/Clothilde GRARE clothilde.grare-didier@u-paris.fr</t>
  </si>
  <si>
    <t>Michel Degoffe michel.degoffe@u-paris.fr Clothilde grare Clothilde.grare@u-paris.fr</t>
  </si>
  <si>
    <t>Michel Degoffe michel.degoffe@u-paris.fr Olivera Boskovic olivera.boskovic@u-paris.fr</t>
  </si>
  <si>
    <t>Droit et administration de l'environnement</t>
  </si>
  <si>
    <t>Droit pénal de l'environnement</t>
  </si>
  <si>
    <t>Droit de la transition écologique</t>
  </si>
  <si>
    <t>Responsabilité sociale de l'entreprise</t>
  </si>
  <si>
    <t>Santé et sécurité au travail</t>
  </si>
  <si>
    <t>Finance et fiscalité</t>
  </si>
  <si>
    <t>Finance durable</t>
  </si>
  <si>
    <t>Economie</t>
  </si>
  <si>
    <t>Industrie</t>
  </si>
  <si>
    <t>Eau</t>
  </si>
  <si>
    <t>Responsabilité environnementale</t>
  </si>
  <si>
    <t>droit de la sécurité alimentaire</t>
  </si>
  <si>
    <t>Non</t>
  </si>
  <si>
    <t>non</t>
  </si>
  <si>
    <t>UE International et européen</t>
  </si>
  <si>
    <t>Droit européen du développement durable</t>
  </si>
  <si>
    <t>Droit international public du développement durable</t>
  </si>
  <si>
    <t>Droit international privé du développement durable</t>
  </si>
  <si>
    <t>UE gestion de l'espace local</t>
  </si>
  <si>
    <t>Ville et construction durable</t>
  </si>
  <si>
    <t>Contrat et développement durable</t>
  </si>
  <si>
    <t>Séminaires</t>
  </si>
  <si>
    <t>Méthodologie et tutorat d'alternance</t>
  </si>
  <si>
    <t>22 étudiants. Cela vaut pour chaque cours</t>
  </si>
  <si>
    <t>RNCP38166 (droit public) et RNCP38206 (droit privé)</t>
  </si>
  <si>
    <t>Prévention, restructuration et traitement des entreprises en difficulté</t>
  </si>
  <si>
    <t>N</t>
  </si>
  <si>
    <t xml:space="preserve"> M1 = Formation Initiale M2 = Formation en alternance via l'apprentissage (FA) / Formation en alternance via contrat de professionnalisation (CP) / Formation professionnelle (FP)</t>
  </si>
  <si>
    <t xml:space="preserve">Bloc fondamental
2 UE au choix </t>
  </si>
  <si>
    <t xml:space="preserve">UE Environnement et social </t>
  </si>
  <si>
    <t xml:space="preserve">UE Finance et entreprise </t>
  </si>
  <si>
    <t>Bloc Pratique et méthodologie : 3 UE obligatoires</t>
  </si>
  <si>
    <t>Grand Oral</t>
  </si>
  <si>
    <t>30 minutes</t>
  </si>
  <si>
    <t>x</t>
  </si>
  <si>
    <t>Travail écrit noté</t>
  </si>
  <si>
    <t>Droit de l’urbanisme</t>
  </si>
  <si>
    <t>O</t>
  </si>
  <si>
    <t>Droit public général</t>
  </si>
  <si>
    <t>Droit de l’environnement</t>
  </si>
  <si>
    <t>1 UE au choix parmi 2</t>
  </si>
  <si>
    <t>Juriste d'affaires européen</t>
  </si>
  <si>
    <t>Banque,  finance et fintech</t>
  </si>
  <si>
    <t xml:space="preserve">Droit des collectivités territoriales   </t>
  </si>
  <si>
    <t>Action publique locale</t>
  </si>
  <si>
    <t xml:space="preserve">Droit civil de l’immeuble  </t>
  </si>
  <si>
    <t xml:space="preserve">Droit de la compliance  </t>
  </si>
  <si>
    <t xml:space="preserve">Activités de santé et responsabilités </t>
  </si>
  <si>
    <t>langue vivante 1</t>
  </si>
  <si>
    <t>anglais</t>
  </si>
  <si>
    <t>Mutualisation inter Master droit</t>
  </si>
  <si>
    <t>allemand</t>
  </si>
  <si>
    <t>Mutualisation Master et licence</t>
  </si>
  <si>
    <t>Allemand</t>
  </si>
  <si>
    <t>espagnol</t>
  </si>
  <si>
    <t>Mutualisation Inter Master droit</t>
  </si>
  <si>
    <t>Espagnol</t>
  </si>
  <si>
    <t xml:space="preserve">engagement étudiant </t>
  </si>
  <si>
    <t xml:space="preserve">certification PIX 2 </t>
  </si>
  <si>
    <t xml:space="preserve">certification TOEFL – TOEIC </t>
  </si>
  <si>
    <t xml:space="preserve">Circle U </t>
  </si>
  <si>
    <t xml:space="preserve">Graduate School : UE transverse sur la Gouvernance des transitions </t>
  </si>
  <si>
    <t xml:space="preserve">Graduate School : méthodologie </t>
  </si>
  <si>
    <t xml:space="preserve">sport </t>
  </si>
  <si>
    <t>Droit international privé (2)</t>
  </si>
  <si>
    <t xml:space="preserve">Droit des contrats et des marchés publics </t>
  </si>
  <si>
    <t>Droit public des affaires et de la régulation</t>
  </si>
  <si>
    <t>Droit public des affaires</t>
  </si>
  <si>
    <t>Juriste d'affaires</t>
  </si>
  <si>
    <t>Droit général du commerce électronique</t>
  </si>
  <si>
    <t>Droit général des activités numériques</t>
  </si>
  <si>
    <t>Droit international économique</t>
  </si>
  <si>
    <t>Droit international général</t>
  </si>
  <si>
    <t xml:space="preserve">Droit des politiques de l’Union européenne   </t>
  </si>
  <si>
    <r>
      <rPr>
        <b/>
        <sz val="12"/>
        <color theme="1"/>
        <rFont val="Calibri"/>
        <family val="2"/>
        <scheme val="minor"/>
      </rPr>
      <t xml:space="preserve">Bloc complémentaire 2 UE au choix </t>
    </r>
    <r>
      <rPr>
        <b/>
        <sz val="12"/>
        <color theme="1"/>
        <rFont val="Calibri (Corps)"/>
      </rPr>
      <t>(non choisis dans les blocs fondamental et spécialisation)</t>
    </r>
  </si>
  <si>
    <t>Droit international privé (2)</t>
  </si>
  <si>
    <t xml:space="preserve">1 UE au choix parmi </t>
  </si>
  <si>
    <t>stage (140 h minimum)</t>
  </si>
  <si>
    <t xml:space="preserve">Notes sur l'année - seuils 10 passable, 12 assez bien, 14 bien, 16 très bien, 18 excellent. </t>
  </si>
  <si>
    <t>Année - article 12</t>
  </si>
  <si>
    <t>Capitalisation des UE (article 9) et semestre (article 10) et année (article 11)</t>
  </si>
  <si>
    <t>Disposition non visée dans les MCC votées</t>
  </si>
  <si>
    <t>NON  article 1</t>
  </si>
  <si>
    <t>Aménagement possible :  dérogation par parcours, exigence de validation d'une UE spécifique pour validation d'un semestre (article 10) ou année (article 11) - information des étudiants article 2</t>
  </si>
  <si>
    <t>Oui. Section 3, articles 9 à 11.</t>
  </si>
  <si>
    <r>
      <t>Y a-t-il compensation entre les semestres ?</t>
    </r>
    <r>
      <rPr>
        <b/>
        <sz val="11"/>
        <color rgb="FFFF0000"/>
        <rFont val="Calibri (Corps)"/>
      </rPr>
      <t xml:space="preserve"> </t>
    </r>
  </si>
  <si>
    <t>Validation du M1 pour passage en M2</t>
  </si>
  <si>
    <t>Article 3 et article 8</t>
  </si>
  <si>
    <t>sans objet</t>
  </si>
  <si>
    <t>Défaillant et Epreuve de substitution</t>
  </si>
  <si>
    <t>Article 6 à 8bis</t>
  </si>
  <si>
    <t>OUI, UE évaluées en contrôle continu.</t>
  </si>
  <si>
    <t>Section 2, articles 6 à 8bis.  (Les dispositions ne concernent pas les UE transverses UPCité et les UE libres)</t>
  </si>
  <si>
    <r>
      <t xml:space="preserve">NON, 
Article 1 : </t>
    </r>
    <r>
      <rPr>
        <i/>
        <sz val="11"/>
        <color theme="1"/>
        <rFont val="Calibri"/>
        <family val="2"/>
        <scheme val="minor"/>
      </rPr>
      <t xml:space="preserve">Le contrôle de l’acquisition des connaissances et des compétences en master de droit est réalisé dans le cadre d’une session unique d’évaluation, sans rattrapage ni seconde chance. </t>
    </r>
  </si>
  <si>
    <t>Article 4, (hors UE transverses UPCité et UE libre)</t>
  </si>
  <si>
    <t>Article 3 (UE avec TD), article 4 al.5,  article 5 (UE langue)</t>
  </si>
  <si>
    <t xml:space="preserve">M1 droit, MCC adoptées par le Conseil de faculté le  24 juin 2021 (sous réserves de modifications susceptibles d'être apportées par décision de la composante). </t>
  </si>
  <si>
    <t>ORGANISATION DU CONTRÔLE DES CONNAISSANCES ET DES COMPETENCES
M1 droit</t>
  </si>
  <si>
    <t>modification si alternance</t>
  </si>
  <si>
    <t xml:space="preserve">Bloc Environnement et social 
</t>
  </si>
  <si>
    <t xml:space="preserve">Bloc Finance et entreprise 
</t>
  </si>
  <si>
    <t xml:space="preserve">Rapport de stage </t>
  </si>
  <si>
    <t>Mémoire</t>
  </si>
  <si>
    <t>Voies d’exécution</t>
  </si>
  <si>
    <t>Pratique contentieuse et extra-contentieuse du droit</t>
  </si>
  <si>
    <t>Pratique professionnelle</t>
  </si>
  <si>
    <t>écrit</t>
  </si>
  <si>
    <t>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</si>
</sst>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C]General"/>
    <numFmt numFmtId="165" formatCode="0.0"/>
    <numFmt numFmtId="166" formatCode="0\ %"/>
  </numFmts>
  <fonts count="108">
    <font>
      <sz val="11"/>
      <color theme="1"/>
      <name val="Century Gothic"/>
      <family val="2"/>
    </font>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11"/>
      <color theme="10"/>
      <name val="Century Gothic"/>
      <family val="2"/>
    </font>
    <font>
      <sz val="11"/>
      <color theme="1"/>
      <name val="Calibri"/>
      <family val="2"/>
      <scheme val="minor"/>
    </font>
    <font>
      <sz val="11"/>
      <color rgb="FF000000"/>
      <name val="Calibri"/>
      <family val="2"/>
    </font>
    <font>
      <sz val="11"/>
      <color rgb="FF000000"/>
      <name val="Calibri"/>
      <family val="2"/>
      <charset val="1"/>
    </font>
    <font>
      <u/>
      <sz val="11"/>
      <color theme="10"/>
      <name val="Calibri"/>
      <family val="2"/>
      <scheme val="minor"/>
    </font>
    <font>
      <sz val="8"/>
      <name val="Century Gothic"/>
      <family val="2"/>
    </font>
    <font>
      <b/>
      <sz val="11"/>
      <color theme="0"/>
      <name val="Calibri"/>
      <family val="2"/>
      <scheme val="minor"/>
    </font>
    <font>
      <b/>
      <sz val="16"/>
      <color theme="1"/>
      <name val="Calibri"/>
      <family val="2"/>
      <scheme val="minor"/>
    </font>
    <font>
      <b/>
      <sz val="20"/>
      <color theme="1"/>
      <name val="Calibri"/>
      <family val="2"/>
      <scheme val="minor"/>
    </font>
    <font>
      <b/>
      <sz val="15"/>
      <color theme="0"/>
      <name val="Calibri"/>
      <family val="2"/>
      <scheme val="minor"/>
    </font>
    <font>
      <sz val="12"/>
      <name val="Calibri"/>
      <family val="2"/>
      <scheme val="minor"/>
    </font>
    <font>
      <sz val="12"/>
      <color theme="1"/>
      <name val="Calibri"/>
      <family val="2"/>
      <scheme val="minor"/>
    </font>
    <font>
      <b/>
      <sz val="11"/>
      <color theme="1"/>
      <name val="Calibri"/>
      <family val="2"/>
      <scheme val="minor"/>
    </font>
    <font>
      <i/>
      <sz val="10"/>
      <color theme="1"/>
      <name val="Calibri"/>
      <family val="2"/>
      <scheme val="minor"/>
    </font>
    <font>
      <i/>
      <sz val="11"/>
      <color theme="1"/>
      <name val="Calibri"/>
      <family val="2"/>
      <scheme val="minor"/>
    </font>
    <font>
      <b/>
      <i/>
      <sz val="12"/>
      <color rgb="FFFF0000"/>
      <name val="Calibri"/>
      <family val="2"/>
      <scheme val="minor"/>
    </font>
    <font>
      <sz val="9"/>
      <color theme="1"/>
      <name val="Calibri"/>
      <family val="2"/>
      <scheme val="minor"/>
    </font>
    <font>
      <sz val="20"/>
      <color theme="1"/>
      <name val="Calibri"/>
      <family val="2"/>
      <scheme val="minor"/>
    </font>
    <font>
      <b/>
      <sz val="20"/>
      <color rgb="FFFF0000"/>
      <name val="Calibri"/>
      <family val="2"/>
      <scheme val="minor"/>
    </font>
    <font>
      <b/>
      <sz val="11"/>
      <name val="Calibri"/>
      <family val="2"/>
      <scheme val="minor"/>
    </font>
    <font>
      <b/>
      <sz val="10"/>
      <name val="Calibri"/>
      <family val="2"/>
      <scheme val="minor"/>
    </font>
    <font>
      <b/>
      <sz val="9"/>
      <name val="Calibri"/>
      <family val="2"/>
      <scheme val="minor"/>
    </font>
    <font>
      <b/>
      <sz val="8"/>
      <name val="Calibri"/>
      <family val="2"/>
      <scheme val="minor"/>
    </font>
    <font>
      <b/>
      <sz val="15"/>
      <color theme="1"/>
      <name val="Calibri"/>
      <family val="2"/>
      <scheme val="minor"/>
    </font>
    <font>
      <i/>
      <sz val="12"/>
      <color rgb="FF0066FF"/>
      <name val="Arial"/>
      <family val="2"/>
    </font>
    <font>
      <b/>
      <sz val="11"/>
      <color rgb="FFFF0000"/>
      <name val="Calibri"/>
      <family val="2"/>
      <scheme val="minor"/>
    </font>
    <font>
      <b/>
      <i/>
      <sz val="10"/>
      <color theme="1"/>
      <name val="Calibri"/>
      <family val="2"/>
      <scheme val="minor"/>
    </font>
    <font>
      <b/>
      <sz val="14"/>
      <color theme="0"/>
      <name val="Calibri"/>
      <family val="2"/>
      <scheme val="minor"/>
    </font>
    <font>
      <sz val="11"/>
      <color rgb="FF0070C0"/>
      <name val="Calibri"/>
      <family val="2"/>
      <scheme val="minor"/>
    </font>
    <font>
      <i/>
      <sz val="11"/>
      <name val="Calibri"/>
      <family val="2"/>
      <scheme val="minor"/>
    </font>
    <font>
      <b/>
      <i/>
      <u/>
      <sz val="10"/>
      <color theme="1"/>
      <name val="Calibri"/>
      <family val="2"/>
      <scheme val="minor"/>
    </font>
    <font>
      <b/>
      <i/>
      <sz val="11"/>
      <color theme="1"/>
      <name val="Calibri"/>
      <family val="2"/>
      <scheme val="minor"/>
    </font>
    <font>
      <b/>
      <sz val="13"/>
      <color theme="1"/>
      <name val="Calibri"/>
      <family val="2"/>
      <scheme val="minor"/>
    </font>
    <font>
      <b/>
      <sz val="14"/>
      <color theme="1"/>
      <name val="Calibri"/>
      <family val="2"/>
      <scheme val="minor"/>
    </font>
    <font>
      <i/>
      <sz val="12"/>
      <color theme="1"/>
      <name val="Calibri"/>
      <family val="2"/>
      <scheme val="minor"/>
    </font>
    <font>
      <b/>
      <sz val="11"/>
      <color theme="0"/>
      <name val="Calibri"/>
      <family val="2"/>
    </font>
    <font>
      <sz val="11"/>
      <color theme="1"/>
      <name val="Calibri"/>
      <family val="2"/>
    </font>
    <font>
      <b/>
      <sz val="11"/>
      <color rgb="FF7030A0"/>
      <name val="Calibri"/>
      <family val="2"/>
    </font>
    <font>
      <sz val="11"/>
      <name val="Calibri"/>
      <family val="2"/>
      <scheme val="minor"/>
    </font>
    <font>
      <sz val="10"/>
      <name val="Calibri"/>
      <family val="2"/>
      <scheme val="minor"/>
    </font>
    <font>
      <u/>
      <sz val="11"/>
      <name val="Calibri"/>
      <family val="2"/>
      <scheme val="minor"/>
    </font>
    <font>
      <b/>
      <sz val="11"/>
      <name val="Calibri"/>
      <family val="2"/>
      <charset val="1"/>
    </font>
    <font>
      <b/>
      <sz val="9"/>
      <name val="Calibri"/>
      <family val="2"/>
      <charset val="1"/>
    </font>
    <font>
      <b/>
      <sz val="9"/>
      <name val="Calibri"/>
      <family val="2"/>
    </font>
    <font>
      <sz val="9"/>
      <color theme="1"/>
      <name val="Calibri"/>
      <family val="2"/>
      <charset val="1"/>
    </font>
    <font>
      <sz val="11"/>
      <color theme="1"/>
      <name val="Century Gothic"/>
      <family val="2"/>
      <charset val="1"/>
    </font>
    <font>
      <u/>
      <sz val="11"/>
      <color theme="10"/>
      <name val="Century Gothic"/>
      <family val="2"/>
      <charset val="1"/>
    </font>
    <font>
      <b/>
      <i/>
      <sz val="11"/>
      <color rgb="FFC00000"/>
      <name val="Calibri"/>
      <family val="2"/>
      <scheme val="minor"/>
    </font>
    <font>
      <b/>
      <sz val="12"/>
      <color theme="1"/>
      <name val="Calibri"/>
      <family val="2"/>
      <scheme val="minor"/>
    </font>
    <font>
      <b/>
      <sz val="11"/>
      <color theme="1"/>
      <name val="Calibri"/>
      <family val="2"/>
      <charset val="1"/>
    </font>
    <font>
      <b/>
      <sz val="10"/>
      <color theme="1"/>
      <name val="Calibri"/>
      <family val="2"/>
      <scheme val="minor"/>
    </font>
    <font>
      <b/>
      <sz val="10"/>
      <name val="Calibri"/>
      <family val="2"/>
      <charset val="1"/>
    </font>
    <font>
      <sz val="11"/>
      <color theme="1"/>
      <name val="Calibri"/>
      <family val="2"/>
      <charset val="1"/>
    </font>
    <font>
      <i/>
      <sz val="11"/>
      <color theme="1"/>
      <name val="Calibri"/>
      <family val="2"/>
      <charset val="1"/>
    </font>
    <font>
      <i/>
      <sz val="11"/>
      <color theme="1"/>
      <name val="Calibri"/>
      <family val="2"/>
    </font>
    <font>
      <b/>
      <i/>
      <sz val="11"/>
      <color theme="1"/>
      <name val="Calibri"/>
      <family val="2"/>
    </font>
    <font>
      <b/>
      <u/>
      <sz val="12"/>
      <color rgb="FF7030A0"/>
      <name val="Calibri"/>
      <family val="2"/>
      <scheme val="minor"/>
    </font>
    <font>
      <b/>
      <sz val="12"/>
      <color rgb="FF7030A0"/>
      <name val="Calibri"/>
      <family val="2"/>
      <scheme val="minor"/>
    </font>
    <font>
      <b/>
      <u/>
      <sz val="11"/>
      <color theme="0"/>
      <name val="Calibri"/>
      <family val="2"/>
      <scheme val="minor"/>
    </font>
    <font>
      <b/>
      <u/>
      <sz val="11"/>
      <color rgb="FF7030A0"/>
      <name val="Calibri"/>
      <family val="2"/>
      <charset val="1"/>
    </font>
    <font>
      <b/>
      <u/>
      <sz val="12"/>
      <color theme="10"/>
      <name val="Calibri"/>
      <family val="2"/>
      <scheme val="minor"/>
    </font>
    <font>
      <b/>
      <i/>
      <sz val="11"/>
      <name val="Calibri"/>
      <family val="2"/>
      <charset val="1"/>
    </font>
    <font>
      <b/>
      <i/>
      <sz val="11"/>
      <color theme="0"/>
      <name val="Calibri"/>
      <family val="2"/>
    </font>
    <font>
      <sz val="12"/>
      <color theme="1"/>
      <name val="Calibri"/>
      <family val="2"/>
      <charset val="1"/>
    </font>
    <font>
      <sz val="14"/>
      <color theme="0"/>
      <name val="Calibri"/>
      <family val="2"/>
      <scheme val="minor"/>
    </font>
    <font>
      <sz val="14"/>
      <color theme="0"/>
      <name val="Calibri"/>
      <family val="2"/>
    </font>
    <font>
      <b/>
      <sz val="14"/>
      <color theme="0"/>
      <name val="Calibri"/>
      <family val="2"/>
    </font>
    <font>
      <b/>
      <sz val="14"/>
      <color theme="0"/>
      <name val="Calibri"/>
      <family val="2"/>
      <charset val="1"/>
    </font>
    <font>
      <sz val="14"/>
      <color theme="1"/>
      <name val="Calibri"/>
      <family val="2"/>
      <charset val="1"/>
    </font>
    <font>
      <b/>
      <sz val="14"/>
      <name val="Calibri"/>
      <family val="2"/>
      <charset val="1"/>
    </font>
    <font>
      <sz val="14"/>
      <color theme="1"/>
      <name val="Calibri"/>
      <family val="2"/>
      <charset val="1"/>
      <scheme val="minor"/>
    </font>
    <font>
      <sz val="11"/>
      <color rgb="FFFF0000"/>
      <name val="Calibri"/>
      <family val="2"/>
    </font>
    <font>
      <b/>
      <sz val="11"/>
      <color rgb="FFFF0000"/>
      <name val="Calibri"/>
      <family val="2"/>
    </font>
    <font>
      <sz val="11"/>
      <color theme="1"/>
      <name val="Century Gothic"/>
      <family val="2"/>
    </font>
    <font>
      <b/>
      <sz val="12"/>
      <color theme="1"/>
      <name val="Calibri"/>
      <family val="2"/>
    </font>
    <font>
      <sz val="9"/>
      <name val="Calibri"/>
      <family val="2"/>
      <scheme val="minor"/>
    </font>
    <font>
      <sz val="9"/>
      <name val="Calibri"/>
      <family val="2"/>
      <charset val="1"/>
    </font>
    <font>
      <sz val="9"/>
      <name val="Calibri"/>
      <family val="2"/>
    </font>
    <font>
      <sz val="8"/>
      <name val="Calibri"/>
      <family val="2"/>
      <scheme val="minor"/>
    </font>
    <font>
      <sz val="12"/>
      <color rgb="FFFF0000"/>
      <name val="Calibri (Corps)"/>
    </font>
    <font>
      <sz val="11"/>
      <color rgb="FFFF0000"/>
      <name val="Calibri (Corps)"/>
    </font>
    <font>
      <b/>
      <sz val="12"/>
      <color theme="1"/>
      <name val="Calibri (Corps)"/>
    </font>
    <font>
      <sz val="11"/>
      <color rgb="FF7030A0"/>
      <name val="Calibri"/>
      <family val="2"/>
      <scheme val="minor"/>
    </font>
    <font>
      <sz val="10"/>
      <color theme="1"/>
      <name val="Calibri"/>
      <family val="2"/>
      <scheme val="minor"/>
    </font>
    <font>
      <sz val="8"/>
      <color theme="1"/>
      <name val="Calibri"/>
      <family val="2"/>
      <scheme val="minor"/>
    </font>
    <font>
      <sz val="10"/>
      <color rgb="FF7030A0"/>
      <name val="Calibri"/>
      <family val="2"/>
      <scheme val="minor"/>
    </font>
    <font>
      <sz val="12"/>
      <color rgb="FF000000"/>
      <name val="Calibri"/>
      <family val="2"/>
    </font>
    <font>
      <b/>
      <sz val="12"/>
      <name val="Calibri"/>
      <family val="2"/>
    </font>
    <font>
      <sz val="12"/>
      <name val="Calibri"/>
      <family val="2"/>
    </font>
    <font>
      <b/>
      <sz val="9"/>
      <color theme="1" tint="0.499984740745262"/>
      <name val="Calibri"/>
      <family val="2"/>
      <charset val="1"/>
    </font>
    <font>
      <b/>
      <sz val="9"/>
      <color rgb="FF7030A0"/>
      <name val="Calibri"/>
      <family val="2"/>
      <charset val="1"/>
    </font>
    <font>
      <sz val="11"/>
      <color theme="0"/>
      <name val="Calibri"/>
      <family val="2"/>
      <scheme val="minor"/>
    </font>
    <font>
      <b/>
      <sz val="11"/>
      <color rgb="FFFF0000"/>
      <name val="Calibri (Corps)"/>
    </font>
    <font>
      <b/>
      <u/>
      <sz val="11"/>
      <color rgb="FF0070C0"/>
      <name val="Century Gothic"/>
      <family val="1"/>
    </font>
  </fonts>
  <fills count="36">
    <fill>
      <patternFill patternType="none"/>
    </fill>
    <fill>
      <patternFill patternType="gray125"/>
    </fill>
    <fill>
      <patternFill patternType="solid">
        <fgColor rgb="FF990033"/>
        <bgColor indexed="64"/>
      </patternFill>
    </fill>
    <fill>
      <patternFill patternType="solid">
        <fgColor theme="7" tint="0.79998168889431442"/>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2" tint="-0.249977111117893"/>
        <bgColor indexed="64"/>
      </patternFill>
    </fill>
    <fill>
      <patternFill patternType="solid">
        <fgColor theme="7" tint="0.39997558519241921"/>
        <bgColor indexed="64"/>
      </patternFill>
    </fill>
    <fill>
      <patternFill patternType="solid">
        <fgColor theme="7"/>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rgb="FF5C2D91"/>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7" tint="0.79989013336588644"/>
        <bgColor rgb="FFFBE5D6"/>
      </patternFill>
    </fill>
    <fill>
      <patternFill patternType="solid">
        <fgColor rgb="FF990033"/>
        <bgColor rgb="FF800000"/>
      </patternFill>
    </fill>
    <fill>
      <patternFill patternType="solid">
        <fgColor theme="9" tint="0.59999389629810485"/>
        <bgColor indexed="64"/>
      </patternFill>
    </fill>
    <fill>
      <patternFill patternType="solid">
        <fgColor theme="7" tint="0.39988402966399123"/>
        <bgColor rgb="FFFFE699"/>
      </patternFill>
    </fill>
    <fill>
      <patternFill patternType="solid">
        <fgColor theme="0" tint="-4.9989318521683403E-2"/>
        <bgColor rgb="FFE7E6E6"/>
      </patternFill>
    </fill>
    <fill>
      <patternFill patternType="solid">
        <fgColor theme="0" tint="-0.14999847407452621"/>
        <bgColor rgb="FFDAE3F3"/>
      </patternFill>
    </fill>
    <fill>
      <patternFill patternType="solid">
        <fgColor theme="5"/>
        <bgColor indexed="64"/>
      </patternFill>
    </fill>
    <fill>
      <patternFill patternType="solid">
        <fgColor theme="4" tint="-0.249977111117893"/>
        <bgColor indexed="64"/>
      </patternFill>
    </fill>
    <fill>
      <patternFill patternType="solid">
        <fgColor theme="4" tint="0.39997558519241921"/>
        <bgColor rgb="FFFFE699"/>
      </patternFill>
    </fill>
    <fill>
      <patternFill patternType="solid">
        <fgColor theme="4" tint="0.59999389629810485"/>
        <bgColor rgb="FFFBE5D6"/>
      </patternFill>
    </fill>
    <fill>
      <patternFill patternType="solid">
        <fgColor theme="2" tint="-0.249977111117893"/>
        <bgColor rgb="FF666699"/>
      </patternFill>
    </fill>
    <fill>
      <patternFill patternType="solid">
        <fgColor theme="2" tint="-9.9978637043366805E-2"/>
        <bgColor indexed="64"/>
      </patternFill>
    </fill>
    <fill>
      <patternFill patternType="solid">
        <fgColor rgb="FFFF0000"/>
        <bgColor indexed="64"/>
      </patternFill>
    </fill>
    <fill>
      <patternFill patternType="solid">
        <fgColor theme="6" tint="0.59999389629810485"/>
        <bgColor indexed="64"/>
      </patternFill>
    </fill>
    <fill>
      <patternFill patternType="solid">
        <fgColor rgb="FF00B050"/>
        <bgColor indexed="64"/>
      </patternFill>
    </fill>
    <fill>
      <patternFill patternType="solid">
        <fgColor theme="4" tint="0.79998168889431442"/>
        <bgColor indexed="64"/>
      </patternFill>
    </fill>
    <fill>
      <patternFill patternType="solid">
        <fgColor rgb="FFD0CECE"/>
        <bgColor rgb="FF000000"/>
      </patternFill>
    </fill>
  </fills>
  <borders count="3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theme="1"/>
      </left>
      <right style="thin">
        <color indexed="64"/>
      </right>
      <top/>
      <bottom style="hair">
        <color rgb="FF0070C0"/>
      </bottom>
      <diagonal/>
    </border>
    <border>
      <left/>
      <right style="thin">
        <color indexed="64"/>
      </right>
      <top/>
      <bottom style="hair">
        <color rgb="FF0070C0"/>
      </bottom>
      <diagonal/>
    </border>
    <border>
      <left/>
      <right style="thin">
        <color auto="1"/>
      </right>
      <top/>
      <bottom/>
      <diagonal/>
    </border>
    <border>
      <left style="thin">
        <color theme="1"/>
      </left>
      <right style="hair">
        <color rgb="FF0070C0"/>
      </right>
      <top style="hair">
        <color rgb="FF0070C0"/>
      </top>
      <bottom style="hair">
        <color rgb="FF0070C0"/>
      </bottom>
      <diagonal/>
    </border>
    <border>
      <left style="hair">
        <color rgb="FF0070C0"/>
      </left>
      <right style="hair">
        <color rgb="FF0070C0"/>
      </right>
      <top style="hair">
        <color rgb="FF0070C0"/>
      </top>
      <bottom style="hair">
        <color rgb="FF0070C0"/>
      </bottom>
      <diagonal/>
    </border>
    <border>
      <left/>
      <right style="thin">
        <color theme="1"/>
      </right>
      <top style="hair">
        <color rgb="FF0070C0"/>
      </top>
      <bottom style="hair">
        <color rgb="FF0070C0"/>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7">
    <xf numFmtId="0" fontId="0" fillId="0" borderId="0"/>
    <xf numFmtId="0" fontId="14" fillId="0" borderId="0" applyNumberFormat="0" applyFill="0" applyBorder="0" applyAlignment="0" applyProtection="0"/>
    <xf numFmtId="0" fontId="15" fillId="0" borderId="0"/>
    <xf numFmtId="0" fontId="15" fillId="0" borderId="0"/>
    <xf numFmtId="0" fontId="15" fillId="0" borderId="0"/>
    <xf numFmtId="164" fontId="16" fillId="0" borderId="0"/>
    <xf numFmtId="0" fontId="16" fillId="0" borderId="0"/>
    <xf numFmtId="0" fontId="17" fillId="0" borderId="0"/>
    <xf numFmtId="0" fontId="18" fillId="0" borderId="0" applyNumberFormat="0" applyFill="0" applyBorder="0" applyAlignment="0" applyProtection="0"/>
    <xf numFmtId="0" fontId="12" fillId="0" borderId="0"/>
    <xf numFmtId="0" fontId="12" fillId="0" borderId="0"/>
    <xf numFmtId="0" fontId="59" fillId="0" borderId="0"/>
    <xf numFmtId="0" fontId="60" fillId="0" borderId="0" applyBorder="0" applyProtection="0"/>
    <xf numFmtId="9" fontId="87" fillId="0" borderId="0" applyFont="0" applyFill="0" applyBorder="0" applyAlignment="0" applyProtection="0"/>
    <xf numFmtId="0" fontId="6" fillId="0" borderId="0"/>
    <xf numFmtId="0" fontId="2" fillId="0" borderId="0"/>
    <xf numFmtId="0" fontId="87" fillId="0" borderId="0"/>
  </cellStyleXfs>
  <cellXfs count="547">
    <xf numFmtId="0" fontId="0" fillId="0" borderId="0" xfId="0"/>
    <xf numFmtId="0" fontId="0" fillId="0" borderId="0" xfId="0" applyAlignment="1">
      <alignment horizontal="center"/>
    </xf>
    <xf numFmtId="0" fontId="13" fillId="0" borderId="0" xfId="0" applyFont="1"/>
    <xf numFmtId="0" fontId="30" fillId="0" borderId="0" xfId="0" applyFont="1"/>
    <xf numFmtId="0" fontId="20" fillId="0" borderId="0" xfId="0" applyFont="1" applyAlignment="1">
      <alignment horizontal="left" vertical="center"/>
    </xf>
    <xf numFmtId="0" fontId="31" fillId="0" borderId="0" xfId="0" applyFont="1" applyAlignment="1">
      <alignment horizontal="center" vertical="center"/>
    </xf>
    <xf numFmtId="0" fontId="32" fillId="0" borderId="0" xfId="0" applyFont="1" applyAlignment="1">
      <alignment horizontal="center" vertical="center"/>
    </xf>
    <xf numFmtId="0" fontId="27" fillId="0" borderId="0" xfId="0" applyFont="1" applyAlignment="1">
      <alignment horizontal="left"/>
    </xf>
    <xf numFmtId="0" fontId="30" fillId="0" borderId="2" xfId="0" applyFont="1" applyBorder="1"/>
    <xf numFmtId="0" fontId="30" fillId="0" borderId="3" xfId="0" applyFont="1" applyBorder="1"/>
    <xf numFmtId="0" fontId="12" fillId="0" borderId="0" xfId="9"/>
    <xf numFmtId="0" fontId="42" fillId="0" borderId="0" xfId="9" applyFont="1"/>
    <xf numFmtId="0" fontId="12" fillId="0" borderId="0" xfId="9" applyAlignment="1">
      <alignment vertical="center"/>
    </xf>
    <xf numFmtId="0" fontId="26" fillId="0" borderId="0" xfId="9" applyFont="1" applyAlignment="1">
      <alignment horizontal="left" vertical="center"/>
    </xf>
    <xf numFmtId="0" fontId="26" fillId="0" borderId="0" xfId="9" applyFont="1" applyAlignment="1">
      <alignment horizontal="center" vertical="center"/>
    </xf>
    <xf numFmtId="0" fontId="34" fillId="0" borderId="2" xfId="0" applyFont="1" applyBorder="1" applyAlignment="1">
      <alignment horizontal="center" vertical="center" wrapText="1"/>
    </xf>
    <xf numFmtId="0" fontId="35" fillId="0" borderId="2" xfId="0" applyFont="1" applyBorder="1" applyAlignment="1">
      <alignment horizontal="center" vertical="center"/>
    </xf>
    <xf numFmtId="0" fontId="35" fillId="0" borderId="2" xfId="0" applyFont="1" applyBorder="1" applyAlignment="1">
      <alignment horizontal="center" vertical="center" wrapText="1"/>
    </xf>
    <xf numFmtId="0" fontId="35" fillId="0" borderId="2" xfId="0" applyFont="1" applyBorder="1" applyAlignment="1">
      <alignment horizontal="center" wrapText="1"/>
    </xf>
    <xf numFmtId="0" fontId="36" fillId="0" borderId="2" xfId="0" applyFont="1" applyBorder="1" applyAlignment="1">
      <alignment horizontal="center" vertical="center" wrapText="1"/>
    </xf>
    <xf numFmtId="0" fontId="12" fillId="0" borderId="0" xfId="10"/>
    <xf numFmtId="0" fontId="37" fillId="3" borderId="0" xfId="0" applyFont="1" applyFill="1" applyAlignment="1">
      <alignment horizontal="center" vertical="center" wrapText="1"/>
    </xf>
    <xf numFmtId="0" fontId="12" fillId="9" borderId="12" xfId="9" applyFill="1" applyBorder="1"/>
    <xf numFmtId="0" fontId="12" fillId="9" borderId="0" xfId="9" applyFill="1"/>
    <xf numFmtId="0" fontId="12" fillId="9" borderId="7" xfId="9" applyFill="1" applyBorder="1"/>
    <xf numFmtId="0" fontId="25" fillId="0" borderId="4" xfId="0" applyFont="1" applyBorder="1" applyAlignment="1">
      <alignment horizontal="center" vertical="center"/>
    </xf>
    <xf numFmtId="0" fontId="25" fillId="0" borderId="1" xfId="0" applyFont="1" applyBorder="1" applyAlignment="1">
      <alignment horizontal="center" vertical="center"/>
    </xf>
    <xf numFmtId="0" fontId="25" fillId="0" borderId="5" xfId="0" applyFont="1" applyBorder="1" applyAlignment="1">
      <alignment horizontal="center" vertical="center"/>
    </xf>
    <xf numFmtId="0" fontId="20" fillId="2" borderId="0" xfId="0" applyFont="1" applyFill="1" applyAlignment="1">
      <alignment horizontal="center"/>
    </xf>
    <xf numFmtId="0" fontId="23" fillId="2" borderId="0" xfId="0" applyFont="1" applyFill="1" applyAlignment="1">
      <alignment horizontal="left"/>
    </xf>
    <xf numFmtId="0" fontId="20" fillId="0" borderId="0" xfId="0" applyFont="1" applyAlignment="1">
      <alignment horizontal="right"/>
    </xf>
    <xf numFmtId="0" fontId="20" fillId="0" borderId="0" xfId="0" applyFont="1"/>
    <xf numFmtId="0" fontId="11" fillId="0" borderId="0" xfId="0" applyFont="1"/>
    <xf numFmtId="0" fontId="46" fillId="13" borderId="0" xfId="0" applyFont="1" applyFill="1"/>
    <xf numFmtId="0" fontId="26" fillId="14" borderId="2" xfId="0" applyFont="1" applyFill="1" applyBorder="1" applyAlignment="1">
      <alignment vertical="center"/>
    </xf>
    <xf numFmtId="0" fontId="26" fillId="14" borderId="2" xfId="0" applyFont="1" applyFill="1" applyBorder="1"/>
    <xf numFmtId="0" fontId="26" fillId="8" borderId="2" xfId="0" applyFont="1" applyFill="1" applyBorder="1"/>
    <xf numFmtId="0" fontId="28" fillId="14" borderId="23" xfId="0" applyFont="1" applyFill="1" applyBorder="1" applyAlignment="1">
      <alignment horizontal="right"/>
    </xf>
    <xf numFmtId="0" fontId="28" fillId="14" borderId="24" xfId="0" applyFont="1" applyFill="1" applyBorder="1" applyAlignment="1">
      <alignment horizontal="right"/>
    </xf>
    <xf numFmtId="0" fontId="28" fillId="14" borderId="24" xfId="0" applyFont="1" applyFill="1" applyBorder="1" applyAlignment="1">
      <alignment horizontal="right" wrapText="1"/>
    </xf>
    <xf numFmtId="0" fontId="28" fillId="14" borderId="24" xfId="0" applyFont="1" applyFill="1" applyBorder="1" applyAlignment="1">
      <alignment horizontal="right" vertical="center"/>
    </xf>
    <xf numFmtId="0" fontId="39" fillId="0" borderId="0" xfId="0" applyFont="1"/>
    <xf numFmtId="0" fontId="37" fillId="0" borderId="0" xfId="0" applyFont="1" applyAlignment="1">
      <alignment vertical="center" wrapText="1"/>
    </xf>
    <xf numFmtId="0" fontId="49" fillId="16" borderId="25" xfId="0" applyFont="1" applyFill="1" applyBorder="1" applyAlignment="1">
      <alignment horizontal="center" vertical="center" wrapText="1"/>
    </xf>
    <xf numFmtId="0" fontId="49" fillId="16" borderId="26" xfId="0" applyFont="1" applyFill="1" applyBorder="1" applyAlignment="1">
      <alignment horizontal="center" vertical="center" wrapText="1"/>
    </xf>
    <xf numFmtId="0" fontId="49" fillId="16" borderId="27" xfId="0" applyFont="1" applyFill="1" applyBorder="1" applyAlignment="1">
      <alignment horizontal="center" vertical="center" wrapText="1"/>
    </xf>
    <xf numFmtId="0" fontId="50" fillId="0" borderId="28" xfId="0" applyFont="1" applyBorder="1"/>
    <xf numFmtId="0" fontId="50" fillId="0" borderId="29" xfId="0" applyFont="1" applyBorder="1" applyAlignment="1">
      <alignment horizontal="center" vertical="center"/>
    </xf>
    <xf numFmtId="0" fontId="51" fillId="0" borderId="29" xfId="0" applyFont="1" applyBorder="1" applyAlignment="1">
      <alignment horizontal="center" vertical="center"/>
    </xf>
    <xf numFmtId="0" fontId="50" fillId="0" borderId="30" xfId="0" applyFont="1" applyBorder="1" applyAlignment="1">
      <alignment horizontal="center" vertical="center"/>
    </xf>
    <xf numFmtId="0" fontId="50" fillId="0" borderId="28" xfId="0" applyFont="1" applyBorder="1" applyAlignment="1">
      <alignment vertical="center"/>
    </xf>
    <xf numFmtId="0" fontId="50" fillId="0" borderId="30" xfId="0" applyFont="1" applyBorder="1" applyAlignment="1">
      <alignment horizontal="center" vertical="center" wrapText="1"/>
    </xf>
    <xf numFmtId="0" fontId="50" fillId="0" borderId="28" xfId="0" applyFont="1" applyBorder="1" applyAlignment="1">
      <alignment vertical="center" wrapText="1"/>
    </xf>
    <xf numFmtId="0" fontId="43" fillId="14" borderId="3" xfId="0" applyFont="1" applyFill="1" applyBorder="1" applyAlignment="1">
      <alignment horizontal="right" wrapText="1"/>
    </xf>
    <xf numFmtId="0" fontId="26" fillId="8" borderId="2" xfId="0" applyFont="1" applyFill="1" applyBorder="1" applyAlignment="1">
      <alignment vertical="center"/>
    </xf>
    <xf numFmtId="0" fontId="28" fillId="14" borderId="23" xfId="0" applyFont="1" applyFill="1" applyBorder="1" applyAlignment="1">
      <alignment horizontal="right" vertical="center"/>
    </xf>
    <xf numFmtId="0" fontId="28" fillId="14" borderId="3" xfId="0" applyFont="1" applyFill="1" applyBorder="1" applyAlignment="1">
      <alignment horizontal="right" vertical="center"/>
    </xf>
    <xf numFmtId="0" fontId="11" fillId="0" borderId="0" xfId="0" applyFont="1" applyAlignment="1">
      <alignment vertical="center"/>
    </xf>
    <xf numFmtId="0" fontId="48" fillId="0" borderId="0" xfId="0" applyFont="1" applyAlignment="1">
      <alignment vertical="center" wrapText="1"/>
    </xf>
    <xf numFmtId="0" fontId="0" fillId="0" borderId="2" xfId="0" applyBorder="1"/>
    <xf numFmtId="0" fontId="53" fillId="0" borderId="2" xfId="0" applyFont="1" applyBorder="1" applyAlignment="1">
      <alignment horizontal="center" vertical="center"/>
    </xf>
    <xf numFmtId="0" fontId="53" fillId="0" borderId="2" xfId="0" applyFont="1" applyBorder="1" applyAlignment="1">
      <alignment horizontal="center" vertical="center" wrapText="1"/>
    </xf>
    <xf numFmtId="0" fontId="52" fillId="0" borderId="2" xfId="0" applyFont="1" applyBorder="1" applyAlignment="1">
      <alignment horizontal="center" vertical="center"/>
    </xf>
    <xf numFmtId="0" fontId="26" fillId="8" borderId="2" xfId="0" applyFont="1" applyFill="1" applyBorder="1" applyAlignment="1">
      <alignment horizontal="center" vertical="center" wrapText="1"/>
    </xf>
    <xf numFmtId="0" fontId="26" fillId="8" borderId="2" xfId="0" applyFont="1" applyFill="1" applyBorder="1" applyAlignment="1">
      <alignment horizontal="center" vertical="center"/>
    </xf>
    <xf numFmtId="0" fontId="26" fillId="0" borderId="2" xfId="0" applyFont="1" applyBorder="1" applyAlignment="1">
      <alignment horizontal="center" vertical="center"/>
    </xf>
    <xf numFmtId="0" fontId="26" fillId="0" borderId="2" xfId="0" applyFont="1" applyBorder="1" applyAlignment="1">
      <alignment horizontal="center" vertical="center" wrapText="1"/>
    </xf>
    <xf numFmtId="0" fontId="18" fillId="6" borderId="0" xfId="8" applyFill="1" applyAlignment="1">
      <alignment horizontal="center" vertical="top"/>
    </xf>
    <xf numFmtId="0" fontId="0" fillId="0" borderId="0" xfId="0" applyAlignment="1">
      <alignment horizontal="center" vertical="top" wrapText="1"/>
    </xf>
    <xf numFmtId="0" fontId="0" fillId="0" borderId="0" xfId="0" applyAlignment="1">
      <alignment horizontal="center" vertical="top"/>
    </xf>
    <xf numFmtId="0" fontId="52" fillId="0" borderId="0" xfId="8" applyFont="1" applyAlignment="1">
      <alignment horizontal="center" vertical="top"/>
    </xf>
    <xf numFmtId="0" fontId="0" fillId="0" borderId="0" xfId="0" applyAlignment="1">
      <alignment vertical="center" wrapText="1"/>
    </xf>
    <xf numFmtId="0" fontId="0" fillId="0" borderId="0" xfId="0" applyAlignment="1">
      <alignment vertical="center"/>
    </xf>
    <xf numFmtId="0" fontId="52" fillId="6" borderId="0" xfId="8" applyFont="1" applyFill="1" applyAlignment="1">
      <alignment horizontal="center" vertical="top"/>
    </xf>
    <xf numFmtId="0" fontId="0" fillId="6" borderId="0" xfId="0" applyFill="1" applyAlignment="1">
      <alignment vertical="center" wrapText="1"/>
    </xf>
    <xf numFmtId="0" fontId="0" fillId="6" borderId="0" xfId="0" applyFill="1" applyAlignment="1">
      <alignment vertical="center"/>
    </xf>
    <xf numFmtId="0" fontId="0" fillId="0" borderId="0" xfId="0" applyAlignment="1">
      <alignment horizontal="left" vertical="center" wrapText="1"/>
    </xf>
    <xf numFmtId="0" fontId="52" fillId="0" borderId="0" xfId="8" applyFont="1" applyAlignment="1">
      <alignment horizontal="left" vertical="center" wrapText="1"/>
    </xf>
    <xf numFmtId="0" fontId="53" fillId="0" borderId="0" xfId="0" applyFont="1" applyAlignment="1">
      <alignment vertical="center" wrapText="1"/>
    </xf>
    <xf numFmtId="0" fontId="52" fillId="0" borderId="0" xfId="0" applyFont="1" applyAlignment="1">
      <alignment vertical="center" wrapText="1"/>
    </xf>
    <xf numFmtId="0" fontId="52" fillId="0" borderId="0" xfId="0" applyFont="1" applyAlignment="1">
      <alignment vertical="center"/>
    </xf>
    <xf numFmtId="0" fontId="33" fillId="7" borderId="0" xfId="0" applyFont="1" applyFill="1" applyAlignment="1">
      <alignment horizontal="center" vertical="center"/>
    </xf>
    <xf numFmtId="0" fontId="33" fillId="7" borderId="0" xfId="0" applyFont="1" applyFill="1" applyAlignment="1">
      <alignment horizontal="center" vertical="center" wrapText="1"/>
    </xf>
    <xf numFmtId="0" fontId="24" fillId="0" borderId="0" xfId="0" applyFont="1" applyAlignment="1">
      <alignment horizontal="center"/>
    </xf>
    <xf numFmtId="0" fontId="25" fillId="0" borderId="0" xfId="0" applyFont="1" applyAlignment="1">
      <alignment horizontal="center" vertical="center"/>
    </xf>
    <xf numFmtId="0" fontId="25" fillId="0" borderId="0" xfId="0" applyFont="1" applyAlignment="1">
      <alignment horizontal="center" vertical="center" wrapText="1"/>
    </xf>
    <xf numFmtId="0" fontId="56" fillId="0" borderId="2" xfId="0" applyFont="1" applyBorder="1" applyAlignment="1">
      <alignment horizontal="center" vertical="center"/>
    </xf>
    <xf numFmtId="0" fontId="10" fillId="0" borderId="0" xfId="0" applyFont="1"/>
    <xf numFmtId="0" fontId="10" fillId="13" borderId="0" xfId="0" applyFont="1" applyFill="1"/>
    <xf numFmtId="0" fontId="10" fillId="0" borderId="0" xfId="0" applyFont="1" applyAlignment="1">
      <alignment horizontal="left" vertical="center" wrapText="1"/>
    </xf>
    <xf numFmtId="0" fontId="10" fillId="0" borderId="0" xfId="0" applyFont="1" applyAlignment="1">
      <alignment horizontal="center"/>
    </xf>
    <xf numFmtId="0" fontId="10" fillId="0" borderId="2" xfId="0" applyFont="1" applyBorder="1"/>
    <xf numFmtId="0" fontId="10" fillId="0" borderId="2"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xf numFmtId="0" fontId="10" fillId="0" borderId="3" xfId="0" applyFont="1" applyBorder="1" applyAlignment="1">
      <alignment horizontal="center" vertical="center"/>
    </xf>
    <xf numFmtId="0" fontId="10" fillId="0" borderId="0" xfId="0" applyFont="1" applyAlignment="1">
      <alignment horizontal="center" vertical="center"/>
    </xf>
    <xf numFmtId="0" fontId="10" fillId="0" borderId="2" xfId="0" applyFont="1" applyBorder="1" applyAlignment="1">
      <alignment horizontal="center" vertical="center" wrapText="1"/>
    </xf>
    <xf numFmtId="0" fontId="10" fillId="0" borderId="0" xfId="0" applyFont="1" applyAlignment="1">
      <alignment wrapText="1"/>
    </xf>
    <xf numFmtId="0" fontId="9" fillId="0" borderId="0" xfId="11" applyFont="1" applyAlignment="1" applyProtection="1">
      <alignment vertical="center" wrapText="1"/>
      <protection locked="0"/>
    </xf>
    <xf numFmtId="0" fontId="18" fillId="0" borderId="0" xfId="12" quotePrefix="1" applyFont="1" applyBorder="1" applyAlignment="1" applyProtection="1">
      <alignment horizontal="center" vertical="center" wrapText="1"/>
      <protection locked="0"/>
    </xf>
    <xf numFmtId="0" fontId="18" fillId="21" borderId="2" xfId="12" applyFont="1" applyFill="1" applyBorder="1" applyProtection="1"/>
    <xf numFmtId="0" fontId="9" fillId="0" borderId="0" xfId="11" applyFont="1" applyAlignment="1" applyProtection="1">
      <alignment horizontal="center" vertical="center" wrapText="1"/>
      <protection locked="0"/>
    </xf>
    <xf numFmtId="0" fontId="9" fillId="0" borderId="2" xfId="11" applyFont="1" applyBorder="1" applyAlignment="1" applyProtection="1">
      <alignment vertical="center" wrapText="1"/>
      <protection locked="0"/>
    </xf>
    <xf numFmtId="0" fontId="9" fillId="14" borderId="2" xfId="11" applyFont="1" applyFill="1" applyBorder="1" applyAlignment="1" applyProtection="1">
      <alignment horizontal="center" vertical="center" wrapText="1"/>
      <protection locked="0"/>
    </xf>
    <xf numFmtId="0" fontId="9" fillId="0" borderId="23" xfId="11" applyFont="1" applyBorder="1" applyAlignment="1" applyProtection="1">
      <alignment vertical="center" wrapText="1"/>
      <protection locked="0"/>
    </xf>
    <xf numFmtId="0" fontId="9" fillId="0" borderId="0" xfId="11" applyFont="1" applyAlignment="1">
      <alignment vertical="center" wrapText="1"/>
    </xf>
    <xf numFmtId="0" fontId="9" fillId="14" borderId="2" xfId="11" applyFont="1" applyFill="1" applyBorder="1" applyAlignment="1">
      <alignment horizontal="center" vertical="center" wrapText="1"/>
    </xf>
    <xf numFmtId="165" fontId="9" fillId="3" borderId="2" xfId="11" applyNumberFormat="1" applyFont="1" applyFill="1" applyBorder="1" applyAlignment="1">
      <alignment horizontal="center" vertical="center" wrapText="1"/>
    </xf>
    <xf numFmtId="1" fontId="62" fillId="3" borderId="2" xfId="11" applyNumberFormat="1" applyFont="1" applyFill="1" applyBorder="1" applyAlignment="1">
      <alignment horizontal="center" vertical="center" wrapText="1"/>
    </xf>
    <xf numFmtId="0" fontId="9" fillId="0" borderId="2" xfId="11" applyFont="1" applyBorder="1" applyAlignment="1">
      <alignment horizontal="center" vertical="center" wrapText="1"/>
    </xf>
    <xf numFmtId="2" fontId="9" fillId="3" borderId="2" xfId="11" applyNumberFormat="1" applyFont="1" applyFill="1" applyBorder="1" applyAlignment="1">
      <alignment horizontal="center" vertical="center" wrapText="1"/>
    </xf>
    <xf numFmtId="0" fontId="9" fillId="3" borderId="2" xfId="11" applyFont="1" applyFill="1" applyBorder="1" applyAlignment="1">
      <alignment horizontal="center" vertical="center" wrapText="1"/>
    </xf>
    <xf numFmtId="0" fontId="9" fillId="21" borderId="2" xfId="11" applyFont="1" applyFill="1" applyBorder="1" applyAlignment="1">
      <alignment horizontal="center" vertical="center" wrapText="1"/>
    </xf>
    <xf numFmtId="0" fontId="58" fillId="0" borderId="0" xfId="0" applyFont="1"/>
    <xf numFmtId="0" fontId="26" fillId="14" borderId="4" xfId="0" applyFont="1" applyFill="1" applyBorder="1" applyAlignment="1">
      <alignment vertical="center"/>
    </xf>
    <xf numFmtId="0" fontId="26" fillId="8" borderId="23" xfId="0" applyFont="1" applyFill="1" applyBorder="1"/>
    <xf numFmtId="0" fontId="26" fillId="8" borderId="4" xfId="0" applyFont="1" applyFill="1" applyBorder="1" applyAlignment="1">
      <alignment vertical="center"/>
    </xf>
    <xf numFmtId="0" fontId="26" fillId="8" borderId="4" xfId="0" applyFont="1" applyFill="1" applyBorder="1"/>
    <xf numFmtId="0" fontId="67" fillId="23" borderId="24" xfId="0" applyFont="1" applyFill="1" applyBorder="1" applyAlignment="1">
      <alignment horizontal="right" vertical="center"/>
    </xf>
    <xf numFmtId="0" fontId="67" fillId="23" borderId="31" xfId="0" applyFont="1" applyFill="1" applyBorder="1" applyAlignment="1">
      <alignment horizontal="right" vertical="center"/>
    </xf>
    <xf numFmtId="0" fontId="66" fillId="0" borderId="17" xfId="0" applyFont="1" applyBorder="1" applyAlignment="1">
      <alignment horizontal="left"/>
    </xf>
    <xf numFmtId="0" fontId="66" fillId="0" borderId="18" xfId="0" applyFont="1" applyBorder="1" applyAlignment="1">
      <alignment horizontal="left"/>
    </xf>
    <xf numFmtId="0" fontId="66" fillId="0" borderId="19" xfId="0" applyFont="1" applyBorder="1" applyAlignment="1">
      <alignment horizontal="left"/>
    </xf>
    <xf numFmtId="0" fontId="66" fillId="0" borderId="0" xfId="0" applyFont="1"/>
    <xf numFmtId="0" fontId="67" fillId="23" borderId="23" xfId="0" applyFont="1" applyFill="1" applyBorder="1" applyAlignment="1">
      <alignment horizontal="right" vertical="center"/>
    </xf>
    <xf numFmtId="0" fontId="68" fillId="23" borderId="24" xfId="0" applyFont="1" applyFill="1" applyBorder="1" applyAlignment="1">
      <alignment horizontal="right" vertical="center"/>
    </xf>
    <xf numFmtId="0" fontId="67" fillId="23" borderId="3" xfId="0" applyFont="1" applyFill="1" applyBorder="1" applyAlignment="1">
      <alignment horizontal="right" vertical="center"/>
    </xf>
    <xf numFmtId="0" fontId="67" fillId="23" borderId="0" xfId="0" applyFont="1" applyFill="1" applyAlignment="1">
      <alignment horizontal="right" vertical="center"/>
    </xf>
    <xf numFmtId="0" fontId="63" fillId="24" borderId="2" xfId="0" applyFont="1" applyFill="1" applyBorder="1"/>
    <xf numFmtId="0" fontId="66" fillId="0" borderId="0" xfId="0" applyFont="1" applyAlignment="1">
      <alignment horizontal="center"/>
    </xf>
    <xf numFmtId="0" fontId="67" fillId="23" borderId="21" xfId="0" applyFont="1" applyFill="1" applyBorder="1" applyAlignment="1">
      <alignment horizontal="right" wrapText="1"/>
    </xf>
    <xf numFmtId="0" fontId="8" fillId="0" borderId="2" xfId="0" applyFont="1" applyBorder="1" applyAlignment="1" applyProtection="1">
      <alignment vertical="center" wrapText="1"/>
      <protection locked="0"/>
    </xf>
    <xf numFmtId="0" fontId="8" fillId="14" borderId="2" xfId="0" applyFont="1" applyFill="1" applyBorder="1" applyAlignment="1">
      <alignment horizontal="center" vertical="center" wrapText="1"/>
    </xf>
    <xf numFmtId="2" fontId="8" fillId="3" borderId="2" xfId="0" applyNumberFormat="1" applyFont="1" applyFill="1" applyBorder="1" applyAlignment="1">
      <alignment horizontal="center" vertical="center" wrapText="1"/>
    </xf>
    <xf numFmtId="1" fontId="62" fillId="3" borderId="2" xfId="0" applyNumberFormat="1" applyFont="1" applyFill="1" applyBorder="1" applyAlignment="1">
      <alignment horizontal="center" vertical="center" wrapText="1"/>
    </xf>
    <xf numFmtId="0" fontId="10" fillId="0" borderId="1" xfId="0" applyFont="1" applyBorder="1" applyAlignment="1">
      <alignment horizontal="left" vertical="center"/>
    </xf>
    <xf numFmtId="0" fontId="10" fillId="0" borderId="5" xfId="0" applyFont="1" applyBorder="1" applyAlignment="1">
      <alignment horizontal="left" vertical="center"/>
    </xf>
    <xf numFmtId="0" fontId="7" fillId="0" borderId="4" xfId="0" applyFont="1" applyBorder="1" applyAlignment="1">
      <alignment horizontal="left" vertical="center"/>
    </xf>
    <xf numFmtId="0" fontId="70" fillId="9" borderId="13" xfId="1" applyFont="1" applyFill="1" applyBorder="1" applyAlignment="1">
      <alignment vertical="center"/>
    </xf>
    <xf numFmtId="0" fontId="71" fillId="9" borderId="12" xfId="0" applyFont="1" applyFill="1" applyBorder="1" applyAlignment="1">
      <alignment horizontal="center" vertical="center"/>
    </xf>
    <xf numFmtId="0" fontId="70" fillId="9" borderId="10" xfId="1" applyFont="1" applyFill="1" applyBorder="1" applyAlignment="1">
      <alignment vertical="center"/>
    </xf>
    <xf numFmtId="0" fontId="71" fillId="9" borderId="0" xfId="0" applyFont="1" applyFill="1" applyAlignment="1">
      <alignment horizontal="center" vertical="center"/>
    </xf>
    <xf numFmtId="0" fontId="70" fillId="9" borderId="8" xfId="1" applyFont="1" applyFill="1" applyBorder="1" applyAlignment="1">
      <alignment vertical="center"/>
    </xf>
    <xf numFmtId="0" fontId="71" fillId="9" borderId="7" xfId="0" applyFont="1" applyFill="1" applyBorder="1" applyAlignment="1">
      <alignment horizontal="center" vertical="center"/>
    </xf>
    <xf numFmtId="0" fontId="66" fillId="0" borderId="0" xfId="0" applyFont="1" applyAlignment="1">
      <alignment wrapText="1"/>
    </xf>
    <xf numFmtId="0" fontId="58" fillId="4" borderId="2" xfId="0" applyFont="1" applyFill="1" applyBorder="1"/>
    <xf numFmtId="0" fontId="56" fillId="4" borderId="2" xfId="0" applyFont="1" applyFill="1" applyBorder="1" applyAlignment="1">
      <alignment horizontal="center" vertical="center"/>
    </xf>
    <xf numFmtId="0" fontId="57" fillId="4" borderId="2" xfId="0" applyFont="1" applyFill="1" applyBorder="1" applyAlignment="1">
      <alignment horizontal="center" vertical="center"/>
    </xf>
    <xf numFmtId="0" fontId="56" fillId="9" borderId="2" xfId="0" applyFont="1" applyFill="1" applyBorder="1" applyAlignment="1">
      <alignment horizontal="center" vertical="center"/>
    </xf>
    <xf numFmtId="0" fontId="58" fillId="0" borderId="2" xfId="0" applyFont="1" applyBorder="1" applyAlignment="1">
      <alignment horizontal="center" vertical="center"/>
    </xf>
    <xf numFmtId="0" fontId="58" fillId="4" borderId="2" xfId="0" applyFont="1" applyFill="1" applyBorder="1" applyAlignment="1">
      <alignment horizontal="center" vertical="center"/>
    </xf>
    <xf numFmtId="0" fontId="41" fillId="2" borderId="2" xfId="0" applyFont="1" applyFill="1" applyBorder="1" applyAlignment="1">
      <alignment horizontal="center" vertical="center"/>
    </xf>
    <xf numFmtId="0" fontId="78" fillId="2" borderId="2" xfId="0" applyFont="1" applyFill="1" applyBorder="1"/>
    <xf numFmtId="0" fontId="79" fillId="2" borderId="2" xfId="0" applyFont="1" applyFill="1" applyBorder="1"/>
    <xf numFmtId="0" fontId="80" fillId="2" borderId="2" xfId="0" applyFont="1" applyFill="1" applyBorder="1" applyAlignment="1">
      <alignment horizontal="center" vertical="center"/>
    </xf>
    <xf numFmtId="0" fontId="78" fillId="2" borderId="3" xfId="0" applyFont="1" applyFill="1" applyBorder="1"/>
    <xf numFmtId="0" fontId="78" fillId="2" borderId="3" xfId="0" applyFont="1" applyFill="1" applyBorder="1" applyAlignment="1">
      <alignment horizontal="center" vertical="center"/>
    </xf>
    <xf numFmtId="0" fontId="81" fillId="20" borderId="2" xfId="0" applyFont="1" applyFill="1" applyBorder="1" applyAlignment="1">
      <alignment horizontal="right"/>
    </xf>
    <xf numFmtId="0" fontId="82" fillId="0" borderId="2" xfId="0" applyFont="1" applyBorder="1"/>
    <xf numFmtId="0" fontId="83" fillId="0" borderId="2" xfId="0" applyFont="1" applyBorder="1" applyAlignment="1">
      <alignment horizontal="center" vertical="center"/>
    </xf>
    <xf numFmtId="0" fontId="84" fillId="0" borderId="2" xfId="0" applyFont="1" applyBorder="1"/>
    <xf numFmtId="0" fontId="84" fillId="0" borderId="0" xfId="0" applyFont="1"/>
    <xf numFmtId="0" fontId="82" fillId="0" borderId="3" xfId="0" applyFont="1" applyBorder="1"/>
    <xf numFmtId="9" fontId="67" fillId="23" borderId="24" xfId="13" applyFont="1" applyFill="1" applyBorder="1" applyAlignment="1">
      <alignment horizontal="right" vertical="center"/>
    </xf>
    <xf numFmtId="0" fontId="6" fillId="0" borderId="0" xfId="0" applyFont="1"/>
    <xf numFmtId="0" fontId="89" fillId="0" borderId="2" xfId="0" applyFont="1" applyBorder="1" applyAlignment="1">
      <alignment horizontal="center" vertical="center"/>
    </xf>
    <xf numFmtId="0" fontId="90" fillId="4" borderId="2" xfId="0" applyFont="1" applyFill="1" applyBorder="1" applyAlignment="1">
      <alignment horizontal="center" vertical="center"/>
    </xf>
    <xf numFmtId="0" fontId="91" fillId="4" borderId="2" xfId="0" applyFont="1" applyFill="1" applyBorder="1" applyAlignment="1">
      <alignment horizontal="center" vertical="center"/>
    </xf>
    <xf numFmtId="0" fontId="90" fillId="9" borderId="2" xfId="0" applyFont="1" applyFill="1" applyBorder="1" applyAlignment="1">
      <alignment horizontal="center" vertical="center"/>
    </xf>
    <xf numFmtId="0" fontId="89" fillId="0" borderId="2" xfId="0" applyFont="1" applyBorder="1" applyAlignment="1">
      <alignment horizontal="center" vertical="center" wrapText="1"/>
    </xf>
    <xf numFmtId="0" fontId="89" fillId="0" borderId="2" xfId="0" applyFont="1" applyBorder="1" applyAlignment="1">
      <alignment horizontal="center" wrapText="1"/>
    </xf>
    <xf numFmtId="0" fontId="92" fillId="0" borderId="2" xfId="0" applyFont="1" applyBorder="1" applyAlignment="1">
      <alignment horizontal="center" vertical="center" wrapText="1"/>
    </xf>
    <xf numFmtId="0" fontId="90" fillId="0" borderId="2" xfId="0" applyFont="1" applyBorder="1" applyAlignment="1">
      <alignment horizontal="center" vertical="center"/>
    </xf>
    <xf numFmtId="0" fontId="58" fillId="0" borderId="2" xfId="0" applyFont="1" applyBorder="1" applyAlignment="1">
      <alignment horizontal="center"/>
    </xf>
    <xf numFmtId="0" fontId="58" fillId="4" borderId="2" xfId="0" applyFont="1" applyFill="1" applyBorder="1" applyAlignment="1">
      <alignment horizontal="center"/>
    </xf>
    <xf numFmtId="0" fontId="53" fillId="0" borderId="3" xfId="0" applyFont="1" applyBorder="1" applyAlignment="1">
      <alignment horizontal="center" vertical="center"/>
    </xf>
    <xf numFmtId="0" fontId="35" fillId="0" borderId="3" xfId="0" applyFont="1" applyBorder="1" applyAlignment="1">
      <alignment horizontal="center" vertical="center" wrapText="1"/>
    </xf>
    <xf numFmtId="0" fontId="35" fillId="0" borderId="3" xfId="0" applyFont="1" applyBorder="1" applyAlignment="1">
      <alignment horizontal="center" wrapText="1"/>
    </xf>
    <xf numFmtId="0" fontId="36" fillId="0" borderId="3" xfId="0" applyFont="1" applyBorder="1" applyAlignment="1">
      <alignment horizontal="center" vertical="center" wrapText="1"/>
    </xf>
    <xf numFmtId="0" fontId="4" fillId="0" borderId="0" xfId="0" applyFont="1" applyAlignment="1">
      <alignment horizontal="center" vertical="center" wrapText="1"/>
    </xf>
    <xf numFmtId="0" fontId="6" fillId="0" borderId="2" xfId="0" applyFont="1" applyBorder="1" applyAlignment="1">
      <alignment horizontal="center"/>
    </xf>
    <xf numFmtId="0" fontId="53" fillId="32" borderId="2" xfId="0" applyFont="1" applyFill="1" applyBorder="1" applyAlignment="1">
      <alignment horizontal="center" vertical="center"/>
    </xf>
    <xf numFmtId="0" fontId="53" fillId="32" borderId="2" xfId="0" applyFont="1" applyFill="1" applyBorder="1" applyAlignment="1">
      <alignment horizontal="center" vertical="center" wrapText="1"/>
    </xf>
    <xf numFmtId="0" fontId="52" fillId="32" borderId="2" xfId="0" applyFont="1" applyFill="1" applyBorder="1" applyAlignment="1">
      <alignment horizontal="center" vertical="center"/>
    </xf>
    <xf numFmtId="0" fontId="89" fillId="32" borderId="2" xfId="0" applyFont="1" applyFill="1" applyBorder="1" applyAlignment="1">
      <alignment horizontal="center" vertical="center"/>
    </xf>
    <xf numFmtId="0" fontId="92" fillId="31" borderId="2" xfId="0" applyFont="1" applyFill="1" applyBorder="1" applyAlignment="1">
      <alignment horizontal="center" vertical="center" wrapText="1"/>
    </xf>
    <xf numFmtId="0" fontId="89" fillId="31" borderId="2" xfId="0" applyFont="1" applyFill="1" applyBorder="1" applyAlignment="1">
      <alignment horizontal="center" vertical="center" wrapText="1"/>
    </xf>
    <xf numFmtId="0" fontId="92" fillId="33" borderId="2" xfId="0" applyFont="1" applyFill="1" applyBorder="1" applyAlignment="1">
      <alignment horizontal="center" vertical="center" wrapText="1"/>
    </xf>
    <xf numFmtId="0" fontId="89" fillId="33" borderId="2" xfId="0" applyFont="1" applyFill="1" applyBorder="1" applyAlignment="1">
      <alignment horizontal="center" vertical="center"/>
    </xf>
    <xf numFmtId="0" fontId="92" fillId="0" borderId="3" xfId="0" applyFont="1" applyBorder="1" applyAlignment="1">
      <alignment horizontal="center" vertical="center" wrapText="1"/>
    </xf>
    <xf numFmtId="0" fontId="53" fillId="33" borderId="2" xfId="0" applyFont="1" applyFill="1" applyBorder="1" applyAlignment="1">
      <alignment horizontal="center" vertical="center" wrapText="1"/>
    </xf>
    <xf numFmtId="0" fontId="6" fillId="0" borderId="2" xfId="0" applyFont="1" applyBorder="1"/>
    <xf numFmtId="0" fontId="33" fillId="0" borderId="2" xfId="0" applyFont="1" applyBorder="1" applyAlignment="1">
      <alignment horizontal="center" vertical="center" wrapText="1"/>
    </xf>
    <xf numFmtId="0" fontId="52" fillId="0" borderId="2" xfId="0" applyFont="1" applyBorder="1" applyAlignment="1">
      <alignment vertical="center" wrapText="1"/>
    </xf>
    <xf numFmtId="0" fontId="35" fillId="0" borderId="3" xfId="0" applyFont="1" applyBorder="1" applyAlignment="1">
      <alignment horizontal="center" vertical="center"/>
    </xf>
    <xf numFmtId="0" fontId="35" fillId="34" borderId="2" xfId="0" applyFont="1" applyFill="1" applyBorder="1" applyAlignment="1">
      <alignment horizontal="center" vertical="center" wrapText="1"/>
    </xf>
    <xf numFmtId="0" fontId="53" fillId="14" borderId="2" xfId="0" applyFont="1" applyFill="1" applyBorder="1" applyAlignment="1">
      <alignment horizontal="center" vertical="center"/>
    </xf>
    <xf numFmtId="0" fontId="53" fillId="14" borderId="2" xfId="0" applyFont="1" applyFill="1" applyBorder="1" applyAlignment="1">
      <alignment horizontal="center" vertical="center" wrapText="1"/>
    </xf>
    <xf numFmtId="0" fontId="52" fillId="14" borderId="2" xfId="0" applyFont="1" applyFill="1" applyBorder="1" applyAlignment="1">
      <alignment horizontal="center" vertical="center"/>
    </xf>
    <xf numFmtId="0" fontId="33" fillId="14" borderId="2" xfId="0" applyFont="1" applyFill="1" applyBorder="1" applyAlignment="1">
      <alignment horizontal="center" vertical="center"/>
    </xf>
    <xf numFmtId="0" fontId="57" fillId="0" borderId="2" xfId="0" applyFont="1" applyBorder="1" applyAlignment="1">
      <alignment horizontal="center" vertical="center" wrapText="1"/>
    </xf>
    <xf numFmtId="0" fontId="57" fillId="0" borderId="2" xfId="0" applyFont="1" applyBorder="1" applyAlignment="1">
      <alignment horizontal="center" vertical="center"/>
    </xf>
    <xf numFmtId="0" fontId="33" fillId="0" borderId="3" xfId="0" applyFont="1" applyBorder="1" applyAlignment="1">
      <alignment horizontal="center" vertical="center" wrapText="1"/>
    </xf>
    <xf numFmtId="0" fontId="53" fillId="0" borderId="3" xfId="0" applyFont="1" applyBorder="1" applyAlignment="1">
      <alignment horizontal="center" vertical="center" wrapText="1"/>
    </xf>
    <xf numFmtId="0" fontId="52" fillId="0" borderId="3" xfId="0" applyFont="1" applyBorder="1" applyAlignment="1">
      <alignment horizontal="center" vertical="center"/>
    </xf>
    <xf numFmtId="0" fontId="6" fillId="0" borderId="2" xfId="0" applyFont="1" applyBorder="1" applyAlignment="1">
      <alignment vertical="center" wrapText="1"/>
    </xf>
    <xf numFmtId="0" fontId="96" fillId="0" borderId="2" xfId="0" applyFont="1" applyBorder="1" applyAlignment="1">
      <alignment horizontal="center" vertical="center" wrapText="1"/>
    </xf>
    <xf numFmtId="0" fontId="97" fillId="0" borderId="2" xfId="0" applyFont="1" applyBorder="1" applyAlignment="1">
      <alignment horizontal="center" vertical="center"/>
    </xf>
    <xf numFmtId="0" fontId="97" fillId="0" borderId="2" xfId="0" applyFont="1" applyBorder="1" applyAlignment="1">
      <alignment horizontal="center" vertical="center" wrapText="1"/>
    </xf>
    <xf numFmtId="0" fontId="30" fillId="0" borderId="2" xfId="0" applyFont="1" applyBorder="1" applyAlignment="1">
      <alignment horizontal="center" vertical="center"/>
    </xf>
    <xf numFmtId="0" fontId="30" fillId="34" borderId="2" xfId="0" applyFont="1" applyFill="1" applyBorder="1" applyAlignment="1">
      <alignment horizontal="center" vertical="center" wrapText="1"/>
    </xf>
    <xf numFmtId="0" fontId="30" fillId="0" borderId="2" xfId="0" applyFont="1" applyBorder="1" applyAlignment="1">
      <alignment horizontal="center" wrapText="1"/>
    </xf>
    <xf numFmtId="0" fontId="30" fillId="0" borderId="2" xfId="0" applyFont="1" applyBorder="1" applyAlignment="1">
      <alignment horizontal="center" vertical="center" wrapText="1"/>
    </xf>
    <xf numFmtId="0" fontId="98" fillId="0" borderId="2" xfId="0" applyFont="1" applyBorder="1" applyAlignment="1">
      <alignment horizontal="center" vertical="center" wrapText="1"/>
    </xf>
    <xf numFmtId="0" fontId="99" fillId="0" borderId="2" xfId="0" applyFont="1" applyBorder="1" applyAlignment="1">
      <alignment horizontal="center" vertical="center" wrapText="1"/>
    </xf>
    <xf numFmtId="0" fontId="100" fillId="35" borderId="2" xfId="0" applyFont="1" applyFill="1" applyBorder="1" applyAlignment="1">
      <alignment vertical="center"/>
    </xf>
    <xf numFmtId="0" fontId="101" fillId="35" borderId="2" xfId="0" applyFont="1" applyFill="1" applyBorder="1" applyAlignment="1">
      <alignment horizontal="center" vertical="center" wrapText="1"/>
    </xf>
    <xf numFmtId="0" fontId="102" fillId="35" borderId="2" xfId="0" applyFont="1" applyFill="1" applyBorder="1" applyAlignment="1">
      <alignment horizontal="center" vertical="center" wrapText="1"/>
    </xf>
    <xf numFmtId="0" fontId="102" fillId="35" borderId="2" xfId="0" applyFont="1" applyFill="1" applyBorder="1" applyAlignment="1">
      <alignment horizontal="center" vertical="center"/>
    </xf>
    <xf numFmtId="0" fontId="101" fillId="35" borderId="2" xfId="0" applyFont="1" applyFill="1" applyBorder="1" applyAlignment="1">
      <alignment horizontal="left" vertical="center" wrapText="1"/>
    </xf>
    <xf numFmtId="0" fontId="101" fillId="35" borderId="2" xfId="0" applyFont="1" applyFill="1" applyBorder="1" applyAlignment="1">
      <alignment horizontal="center" vertical="center"/>
    </xf>
    <xf numFmtId="0" fontId="100" fillId="0" borderId="0" xfId="0" applyFont="1" applyAlignment="1">
      <alignment vertical="center"/>
    </xf>
    <xf numFmtId="0" fontId="103" fillId="0" borderId="2" xfId="0" applyFont="1" applyBorder="1" applyAlignment="1">
      <alignment horizontal="center" vertical="center"/>
    </xf>
    <xf numFmtId="0" fontId="104" fillId="9" borderId="2" xfId="0" applyFont="1" applyFill="1" applyBorder="1" applyAlignment="1">
      <alignment horizontal="center" vertical="center"/>
    </xf>
    <xf numFmtId="0" fontId="88" fillId="35" borderId="2" xfId="0" applyFont="1" applyFill="1" applyBorder="1" applyAlignment="1">
      <alignment horizontal="left" vertical="center" wrapText="1"/>
    </xf>
    <xf numFmtId="0" fontId="52" fillId="0" borderId="2" xfId="0" applyFont="1" applyBorder="1" applyAlignment="1">
      <alignment horizontal="center" vertical="center" wrapText="1"/>
    </xf>
    <xf numFmtId="0" fontId="53" fillId="30" borderId="2" xfId="0" applyFont="1" applyFill="1" applyBorder="1" applyAlignment="1">
      <alignment horizontal="center" vertical="center"/>
    </xf>
    <xf numFmtId="0" fontId="53" fillId="30" borderId="2" xfId="0" applyFont="1" applyFill="1" applyBorder="1" applyAlignment="1">
      <alignment horizontal="center" vertical="center" wrapText="1"/>
    </xf>
    <xf numFmtId="0" fontId="52" fillId="30" borderId="2" xfId="0" applyFont="1" applyFill="1" applyBorder="1" applyAlignment="1">
      <alignment horizontal="center" vertical="center"/>
    </xf>
    <xf numFmtId="0" fontId="6" fillId="0" borderId="0" xfId="14"/>
    <xf numFmtId="0" fontId="26" fillId="0" borderId="0" xfId="14" applyFont="1" applyAlignment="1">
      <alignment horizontal="center" vertical="center"/>
    </xf>
    <xf numFmtId="0" fontId="26" fillId="0" borderId="0" xfId="14" applyFont="1" applyAlignment="1">
      <alignment horizontal="left" vertical="center"/>
    </xf>
    <xf numFmtId="0" fontId="105" fillId="0" borderId="0" xfId="14" applyFont="1" applyAlignment="1">
      <alignment vertical="center"/>
    </xf>
    <xf numFmtId="0" fontId="105" fillId="31" borderId="32" xfId="14" applyFont="1" applyFill="1" applyBorder="1" applyAlignment="1">
      <alignment vertical="center"/>
    </xf>
    <xf numFmtId="0" fontId="42" fillId="0" borderId="0" xfId="14" applyFont="1"/>
    <xf numFmtId="0" fontId="6" fillId="0" borderId="0" xfId="14" applyAlignment="1">
      <alignment vertical="center"/>
    </xf>
    <xf numFmtId="0" fontId="105" fillId="31" borderId="0" xfId="14" applyFont="1" applyFill="1"/>
    <xf numFmtId="0" fontId="6" fillId="9" borderId="7" xfId="14" applyFill="1" applyBorder="1"/>
    <xf numFmtId="0" fontId="71" fillId="9" borderId="7" xfId="16" applyFont="1" applyFill="1" applyBorder="1" applyAlignment="1">
      <alignment horizontal="center" vertical="center"/>
    </xf>
    <xf numFmtId="0" fontId="6" fillId="9" borderId="0" xfId="14" applyFill="1"/>
    <xf numFmtId="0" fontId="71" fillId="9" borderId="0" xfId="16" applyFont="1" applyFill="1" applyAlignment="1">
      <alignment horizontal="center" vertical="center"/>
    </xf>
    <xf numFmtId="0" fontId="6" fillId="9" borderId="12" xfId="14" applyFill="1" applyBorder="1"/>
    <xf numFmtId="0" fontId="71" fillId="9" borderId="12" xfId="16" applyFont="1" applyFill="1" applyBorder="1" applyAlignment="1">
      <alignment horizontal="center" vertical="center"/>
    </xf>
    <xf numFmtId="0" fontId="87" fillId="0" borderId="0" xfId="16" applyAlignment="1">
      <alignment horizontal="center"/>
    </xf>
    <xf numFmtId="0" fontId="87" fillId="0" borderId="0" xfId="16"/>
    <xf numFmtId="0" fontId="100" fillId="0" borderId="2" xfId="0" applyFont="1" applyBorder="1" applyAlignment="1">
      <alignment vertical="center"/>
    </xf>
    <xf numFmtId="0" fontId="78" fillId="0" borderId="2" xfId="0" applyFont="1" applyBorder="1"/>
    <xf numFmtId="0" fontId="89" fillId="31" borderId="2" xfId="0" applyFont="1" applyFill="1" applyBorder="1" applyAlignment="1">
      <alignment horizontal="center" vertical="center"/>
    </xf>
    <xf numFmtId="0" fontId="33" fillId="0" borderId="2" xfId="0" applyFont="1" applyBorder="1" applyAlignment="1">
      <alignment horizontal="center" vertical="center"/>
    </xf>
    <xf numFmtId="0" fontId="91" fillId="0" borderId="2" xfId="0" applyFont="1" applyBorder="1" applyAlignment="1">
      <alignment horizontal="center" vertical="center"/>
    </xf>
    <xf numFmtId="0" fontId="10" fillId="0" borderId="4" xfId="0" applyFont="1" applyBorder="1" applyAlignment="1">
      <alignment horizontal="left" vertical="center"/>
    </xf>
    <xf numFmtId="0" fontId="10" fillId="0" borderId="1" xfId="0" applyFont="1" applyBorder="1" applyAlignment="1">
      <alignment horizontal="left" vertical="center"/>
    </xf>
    <xf numFmtId="0" fontId="10" fillId="0" borderId="5" xfId="0" applyFont="1" applyBorder="1" applyAlignment="1">
      <alignment horizontal="left" vertical="center"/>
    </xf>
    <xf numFmtId="0" fontId="10" fillId="0" borderId="0" xfId="0" applyFont="1" applyAlignment="1">
      <alignment horizontal="left" vertical="center" wrapText="1"/>
    </xf>
    <xf numFmtId="0" fontId="52" fillId="0" borderId="4" xfId="0" applyFont="1" applyBorder="1" applyAlignment="1">
      <alignment horizontal="left" vertical="center"/>
    </xf>
    <xf numFmtId="0" fontId="52" fillId="0" borderId="1" xfId="0" applyFont="1" applyBorder="1" applyAlignment="1">
      <alignment horizontal="left" vertical="center"/>
    </xf>
    <xf numFmtId="0" fontId="52" fillId="0" borderId="5" xfId="0" applyFont="1" applyBorder="1" applyAlignment="1">
      <alignment horizontal="left" vertical="center"/>
    </xf>
    <xf numFmtId="0" fontId="66" fillId="0" borderId="2" xfId="0" applyFont="1" applyBorder="1" applyAlignment="1">
      <alignment horizontal="left" wrapText="1"/>
    </xf>
    <xf numFmtId="0" fontId="66" fillId="0" borderId="2" xfId="0" applyFont="1" applyBorder="1" applyAlignment="1">
      <alignment horizontal="left"/>
    </xf>
    <xf numFmtId="0" fontId="10" fillId="0" borderId="17" xfId="0" applyFont="1" applyBorder="1" applyAlignment="1">
      <alignment horizontal="left" vertical="center"/>
    </xf>
    <xf numFmtId="0" fontId="10" fillId="0" borderId="18" xfId="0" applyFont="1" applyBorder="1" applyAlignment="1">
      <alignment horizontal="left" vertical="center"/>
    </xf>
    <xf numFmtId="0" fontId="10" fillId="0" borderId="19" xfId="0" applyFont="1" applyBorder="1" applyAlignment="1">
      <alignment horizontal="left" vertical="center"/>
    </xf>
    <xf numFmtId="0" fontId="8" fillId="0" borderId="4" xfId="0" applyFont="1" applyBorder="1" applyAlignment="1">
      <alignment horizontal="left" vertical="center"/>
    </xf>
    <xf numFmtId="0" fontId="66" fillId="0" borderId="4" xfId="0" applyFont="1" applyBorder="1" applyAlignment="1">
      <alignment horizontal="left" wrapText="1"/>
    </xf>
    <xf numFmtId="0" fontId="66" fillId="0" borderId="1" xfId="0" applyFont="1" applyBorder="1" applyAlignment="1">
      <alignment horizontal="left"/>
    </xf>
    <xf numFmtId="0" fontId="66" fillId="0" borderId="5" xfId="0" applyFont="1" applyBorder="1" applyAlignment="1">
      <alignment horizontal="left"/>
    </xf>
    <xf numFmtId="0" fontId="66" fillId="0" borderId="2" xfId="0" applyFont="1" applyBorder="1" applyAlignment="1">
      <alignment horizontal="center"/>
    </xf>
    <xf numFmtId="0" fontId="69" fillId="23" borderId="4" xfId="0" quotePrefix="1" applyFont="1" applyFill="1" applyBorder="1" applyAlignment="1">
      <alignment horizontal="center" vertical="center"/>
    </xf>
    <xf numFmtId="0" fontId="69" fillId="23" borderId="5" xfId="0" applyFont="1" applyFill="1" applyBorder="1" applyAlignment="1">
      <alignment horizontal="center" vertical="center"/>
    </xf>
    <xf numFmtId="0" fontId="10" fillId="0" borderId="3" xfId="0" applyFont="1" applyBorder="1" applyAlignment="1">
      <alignment horizontal="left"/>
    </xf>
    <xf numFmtId="0" fontId="10" fillId="0" borderId="2" xfId="0" applyFont="1" applyBorder="1" applyAlignment="1">
      <alignment horizontal="left"/>
    </xf>
    <xf numFmtId="0" fontId="10" fillId="0" borderId="2" xfId="0" applyFont="1" applyBorder="1" applyAlignment="1">
      <alignment horizontal="left" vertical="center"/>
    </xf>
    <xf numFmtId="0" fontId="52" fillId="0" borderId="4" xfId="0" applyFont="1" applyBorder="1" applyAlignment="1">
      <alignment horizontal="left" vertical="center" wrapText="1"/>
    </xf>
    <xf numFmtId="0" fontId="52" fillId="0" borderId="1" xfId="0" applyFont="1" applyBorder="1" applyAlignment="1">
      <alignment horizontal="left" vertical="center" wrapText="1"/>
    </xf>
    <xf numFmtId="0" fontId="52" fillId="0" borderId="5" xfId="0" applyFont="1" applyBorder="1" applyAlignment="1">
      <alignment horizontal="left" vertical="center" wrapText="1"/>
    </xf>
    <xf numFmtId="0" fontId="10" fillId="0" borderId="4" xfId="0" applyFont="1" applyBorder="1" applyAlignment="1">
      <alignment horizontal="center"/>
    </xf>
    <xf numFmtId="0" fontId="10" fillId="0" borderId="1" xfId="0" applyFont="1" applyBorder="1" applyAlignment="1">
      <alignment horizontal="center"/>
    </xf>
    <xf numFmtId="0" fontId="10" fillId="0" borderId="5" xfId="0" applyFont="1" applyBorder="1" applyAlignment="1">
      <alignment horizontal="center"/>
    </xf>
    <xf numFmtId="0" fontId="66" fillId="0" borderId="23" xfId="0" applyFont="1" applyBorder="1" applyAlignment="1">
      <alignment horizontal="left" vertical="center" wrapText="1"/>
    </xf>
    <xf numFmtId="0" fontId="66" fillId="0" borderId="2" xfId="0" applyFont="1" applyBorder="1" applyAlignment="1">
      <alignment horizontal="left" vertical="center"/>
    </xf>
    <xf numFmtId="0" fontId="10" fillId="0" borderId="2" xfId="0" applyFont="1" applyBorder="1" applyAlignment="1">
      <alignment horizontal="left" wrapText="1"/>
    </xf>
    <xf numFmtId="0" fontId="47" fillId="9" borderId="0" xfId="0" applyFont="1" applyFill="1" applyAlignment="1">
      <alignment horizontal="left"/>
    </xf>
    <xf numFmtId="0" fontId="10" fillId="0" borderId="23" xfId="0" applyFont="1" applyBorder="1" applyAlignment="1">
      <alignment horizontal="left"/>
    </xf>
    <xf numFmtId="0" fontId="10" fillId="0" borderId="24" xfId="0" applyFont="1" applyBorder="1" applyAlignment="1">
      <alignment horizontal="left"/>
    </xf>
    <xf numFmtId="0" fontId="22" fillId="15" borderId="0" xfId="0" applyFont="1" applyFill="1" applyAlignment="1">
      <alignment horizontal="center" vertical="center"/>
    </xf>
    <xf numFmtId="0" fontId="10" fillId="0" borderId="0" xfId="0" applyFont="1" applyAlignment="1">
      <alignment horizontal="left" vertical="top" wrapText="1"/>
    </xf>
    <xf numFmtId="0" fontId="10" fillId="0" borderId="4" xfId="0" applyFont="1" applyBorder="1" applyAlignment="1">
      <alignment horizontal="left"/>
    </xf>
    <xf numFmtId="0" fontId="10" fillId="0" borderId="1" xfId="0" applyFont="1" applyBorder="1" applyAlignment="1">
      <alignment horizontal="left"/>
    </xf>
    <xf numFmtId="0" fontId="10" fillId="0" borderId="5" xfId="0" applyFont="1" applyBorder="1" applyAlignment="1">
      <alignment horizontal="left"/>
    </xf>
    <xf numFmtId="0" fontId="37" fillId="17" borderId="0" xfId="0" applyFont="1" applyFill="1" applyAlignment="1">
      <alignment horizontal="center" vertical="center" wrapText="1"/>
    </xf>
    <xf numFmtId="0" fontId="37" fillId="17" borderId="0" xfId="0" applyFont="1" applyFill="1" applyAlignment="1">
      <alignment horizontal="center" vertical="center"/>
    </xf>
    <xf numFmtId="0" fontId="26" fillId="0" borderId="14" xfId="9" applyFont="1" applyBorder="1" applyAlignment="1">
      <alignment horizontal="left" vertical="center" wrapText="1"/>
    </xf>
    <xf numFmtId="0" fontId="26" fillId="0" borderId="15" xfId="9" applyFont="1" applyBorder="1" applyAlignment="1">
      <alignment horizontal="left" vertical="center" wrapText="1"/>
    </xf>
    <xf numFmtId="0" fontId="26" fillId="0" borderId="16" xfId="9" applyFont="1" applyBorder="1" applyAlignment="1">
      <alignment horizontal="left" vertical="center" wrapText="1"/>
    </xf>
    <xf numFmtId="0" fontId="6" fillId="0" borderId="14" xfId="9" applyFont="1" applyBorder="1" applyAlignment="1">
      <alignment horizontal="center" vertical="center"/>
    </xf>
    <xf numFmtId="0" fontId="12" fillId="0" borderId="15" xfId="9" applyBorder="1" applyAlignment="1">
      <alignment horizontal="center" vertical="center"/>
    </xf>
    <xf numFmtId="0" fontId="12" fillId="0" borderId="16" xfId="9" applyBorder="1" applyAlignment="1">
      <alignment horizontal="center" vertical="center"/>
    </xf>
    <xf numFmtId="0" fontId="12" fillId="0" borderId="14" xfId="9" applyBorder="1" applyAlignment="1">
      <alignment horizontal="center" vertical="center"/>
    </xf>
    <xf numFmtId="0" fontId="41" fillId="2" borderId="0" xfId="9" applyFont="1" applyFill="1" applyAlignment="1">
      <alignment horizontal="center" vertical="center"/>
    </xf>
    <xf numFmtId="0" fontId="46" fillId="7" borderId="13" xfId="9" applyFont="1" applyFill="1" applyBorder="1" applyAlignment="1">
      <alignment horizontal="left" vertical="center"/>
    </xf>
    <xf numFmtId="0" fontId="46" fillId="7" borderId="12" xfId="9" applyFont="1" applyFill="1" applyBorder="1" applyAlignment="1">
      <alignment horizontal="left" vertical="center"/>
    </xf>
    <xf numFmtId="0" fontId="46" fillId="7" borderId="11" xfId="9" applyFont="1" applyFill="1" applyBorder="1" applyAlignment="1">
      <alignment horizontal="left" vertical="center"/>
    </xf>
    <xf numFmtId="0" fontId="26" fillId="0" borderId="14" xfId="9" applyFont="1" applyBorder="1" applyAlignment="1">
      <alignment horizontal="left" vertical="center"/>
    </xf>
    <xf numFmtId="0" fontId="26" fillId="0" borderId="15" xfId="9" applyFont="1" applyBorder="1" applyAlignment="1">
      <alignment horizontal="left" vertical="center"/>
    </xf>
    <xf numFmtId="0" fontId="26" fillId="0" borderId="16" xfId="9" applyFont="1" applyBorder="1" applyAlignment="1">
      <alignment horizontal="left" vertical="center"/>
    </xf>
    <xf numFmtId="0" fontId="26" fillId="0" borderId="13" xfId="9" applyFont="1" applyBorder="1" applyAlignment="1">
      <alignment horizontal="left" vertical="center" wrapText="1"/>
    </xf>
    <xf numFmtId="0" fontId="26" fillId="0" borderId="12" xfId="9" applyFont="1" applyBorder="1" applyAlignment="1">
      <alignment horizontal="left" vertical="center" wrapText="1"/>
    </xf>
    <xf numFmtId="0" fontId="26" fillId="0" borderId="11" xfId="9" applyFont="1" applyBorder="1" applyAlignment="1">
      <alignment horizontal="left" vertical="center" wrapText="1"/>
    </xf>
    <xf numFmtId="0" fontId="26" fillId="0" borderId="10" xfId="9" applyFont="1" applyBorder="1" applyAlignment="1">
      <alignment horizontal="left" vertical="center" wrapText="1"/>
    </xf>
    <xf numFmtId="0" fontId="26" fillId="0" borderId="0" xfId="9" applyFont="1" applyAlignment="1">
      <alignment horizontal="left" vertical="center" wrapText="1"/>
    </xf>
    <xf numFmtId="0" fontId="26" fillId="0" borderId="9" xfId="9" applyFont="1" applyBorder="1" applyAlignment="1">
      <alignment horizontal="left" vertical="center" wrapText="1"/>
    </xf>
    <xf numFmtId="0" fontId="26" fillId="0" borderId="8" xfId="9" applyFont="1" applyBorder="1" applyAlignment="1">
      <alignment horizontal="left" vertical="center" wrapText="1"/>
    </xf>
    <xf numFmtId="0" fontId="26" fillId="0" borderId="7" xfId="9" applyFont="1" applyBorder="1" applyAlignment="1">
      <alignment horizontal="left" vertical="center" wrapText="1"/>
    </xf>
    <xf numFmtId="0" fontId="26" fillId="0" borderId="6" xfId="9" applyFont="1" applyBorder="1" applyAlignment="1">
      <alignment horizontal="left" vertical="center" wrapText="1"/>
    </xf>
    <xf numFmtId="0" fontId="26" fillId="0" borderId="15" xfId="9" applyFont="1" applyBorder="1" applyAlignment="1">
      <alignment horizontal="center" vertical="center"/>
    </xf>
    <xf numFmtId="0" fontId="26" fillId="0" borderId="16" xfId="9" applyFont="1" applyBorder="1" applyAlignment="1">
      <alignment horizontal="center" vertical="center"/>
    </xf>
    <xf numFmtId="0" fontId="45" fillId="0" borderId="14" xfId="9" applyFont="1" applyBorder="1" applyAlignment="1">
      <alignment horizontal="left" vertical="center"/>
    </xf>
    <xf numFmtId="0" fontId="45" fillId="0" borderId="15" xfId="9" applyFont="1" applyBorder="1" applyAlignment="1">
      <alignment horizontal="left" vertical="center"/>
    </xf>
    <xf numFmtId="0" fontId="45" fillId="0" borderId="16" xfId="9" applyFont="1" applyBorder="1" applyAlignment="1">
      <alignment horizontal="left" vertical="center"/>
    </xf>
    <xf numFmtId="0" fontId="26" fillId="9" borderId="10" xfId="9" applyFont="1" applyFill="1" applyBorder="1" applyAlignment="1">
      <alignment horizontal="center" vertical="center"/>
    </xf>
    <xf numFmtId="0" fontId="26" fillId="9" borderId="0" xfId="9" applyFont="1" applyFill="1" applyAlignment="1">
      <alignment horizontal="center" vertical="center"/>
    </xf>
    <xf numFmtId="0" fontId="26" fillId="9" borderId="9" xfId="9" applyFont="1" applyFill="1" applyBorder="1" applyAlignment="1">
      <alignment horizontal="center" vertical="center"/>
    </xf>
    <xf numFmtId="0" fontId="26" fillId="9" borderId="8" xfId="9" applyFont="1" applyFill="1" applyBorder="1" applyAlignment="1">
      <alignment horizontal="center" vertical="center"/>
    </xf>
    <xf numFmtId="0" fontId="26" fillId="9" borderId="7" xfId="9" applyFont="1" applyFill="1" applyBorder="1" applyAlignment="1">
      <alignment horizontal="center" vertical="center"/>
    </xf>
    <xf numFmtId="0" fontId="26" fillId="9" borderId="6" xfId="9" applyFont="1" applyFill="1" applyBorder="1" applyAlignment="1">
      <alignment horizontal="center" vertical="center"/>
    </xf>
    <xf numFmtId="0" fontId="26" fillId="8" borderId="13" xfId="9" applyFont="1" applyFill="1" applyBorder="1" applyAlignment="1">
      <alignment horizontal="center" vertical="center"/>
    </xf>
    <xf numFmtId="0" fontId="26" fillId="8" borderId="11" xfId="9" applyFont="1" applyFill="1" applyBorder="1" applyAlignment="1">
      <alignment horizontal="center" vertical="center"/>
    </xf>
    <xf numFmtId="0" fontId="26" fillId="8" borderId="8" xfId="9" applyFont="1" applyFill="1" applyBorder="1" applyAlignment="1">
      <alignment horizontal="center" vertical="center"/>
    </xf>
    <xf numFmtId="0" fontId="26" fillId="8" borderId="6" xfId="9" applyFont="1" applyFill="1" applyBorder="1" applyAlignment="1">
      <alignment horizontal="center" vertical="center"/>
    </xf>
    <xf numFmtId="0" fontId="26" fillId="0" borderId="13" xfId="9" applyFont="1" applyBorder="1" applyAlignment="1">
      <alignment horizontal="center" vertical="center"/>
    </xf>
    <xf numFmtId="0" fontId="26" fillId="0" borderId="12" xfId="9" applyFont="1" applyBorder="1" applyAlignment="1">
      <alignment horizontal="center" vertical="center"/>
    </xf>
    <xf numFmtId="0" fontId="26" fillId="0" borderId="11" xfId="9" applyFont="1" applyBorder="1" applyAlignment="1">
      <alignment horizontal="center" vertical="center"/>
    </xf>
    <xf numFmtId="0" fontId="26" fillId="0" borderId="8" xfId="9" applyFont="1" applyBorder="1" applyAlignment="1">
      <alignment horizontal="center" vertical="center"/>
    </xf>
    <xf numFmtId="0" fontId="26" fillId="0" borderId="7" xfId="9" applyFont="1" applyBorder="1" applyAlignment="1">
      <alignment horizontal="center" vertical="center"/>
    </xf>
    <xf numFmtId="0" fontId="26" fillId="0" borderId="6" xfId="9" applyFont="1" applyBorder="1" applyAlignment="1">
      <alignment horizontal="center" vertical="center"/>
    </xf>
    <xf numFmtId="0" fontId="38" fillId="0" borderId="0" xfId="0" applyFont="1" applyAlignment="1">
      <alignment horizontal="center" vertical="center" wrapText="1"/>
    </xf>
    <xf numFmtId="0" fontId="21" fillId="10" borderId="0" xfId="0" applyFont="1" applyFill="1" applyAlignment="1">
      <alignment horizontal="center" vertical="center"/>
    </xf>
    <xf numFmtId="0" fontId="43" fillId="4" borderId="0" xfId="0" applyFont="1" applyFill="1" applyAlignment="1">
      <alignment horizontal="center" vertical="center" wrapText="1"/>
    </xf>
    <xf numFmtId="0" fontId="41" fillId="2" borderId="7" xfId="0" applyFont="1" applyFill="1" applyBorder="1" applyAlignment="1">
      <alignment horizontal="center" vertical="center"/>
    </xf>
    <xf numFmtId="0" fontId="26" fillId="9" borderId="13" xfId="9" applyFont="1" applyFill="1" applyBorder="1" applyAlignment="1">
      <alignment horizontal="center" vertical="center"/>
    </xf>
    <xf numFmtId="0" fontId="26" fillId="9" borderId="12" xfId="9" applyFont="1" applyFill="1" applyBorder="1" applyAlignment="1">
      <alignment horizontal="center" vertical="center"/>
    </xf>
    <xf numFmtId="0" fontId="26" fillId="9" borderId="11" xfId="9" applyFont="1" applyFill="1" applyBorder="1" applyAlignment="1">
      <alignment horizontal="center" vertical="center"/>
    </xf>
    <xf numFmtId="0" fontId="26" fillId="0" borderId="14" xfId="14" applyFont="1" applyBorder="1" applyAlignment="1">
      <alignment horizontal="left" vertical="center" wrapText="1"/>
    </xf>
    <xf numFmtId="0" fontId="26" fillId="0" borderId="15" xfId="14" applyFont="1" applyBorder="1" applyAlignment="1">
      <alignment horizontal="left" vertical="center" wrapText="1"/>
    </xf>
    <xf numFmtId="0" fontId="26" fillId="0" borderId="16" xfId="14" applyFont="1" applyBorder="1" applyAlignment="1">
      <alignment horizontal="left" vertical="center" wrapText="1"/>
    </xf>
    <xf numFmtId="0" fontId="6" fillId="0" borderId="14" xfId="14" applyBorder="1" applyAlignment="1">
      <alignment horizontal="center" vertical="center"/>
    </xf>
    <xf numFmtId="0" fontId="6" fillId="0" borderId="15" xfId="14" applyBorder="1" applyAlignment="1">
      <alignment horizontal="center" vertical="center"/>
    </xf>
    <xf numFmtId="0" fontId="6" fillId="0" borderId="16" xfId="14" applyBorder="1" applyAlignment="1">
      <alignment horizontal="center" vertical="center"/>
    </xf>
    <xf numFmtId="0" fontId="41" fillId="2" borderId="0" xfId="14" applyFont="1" applyFill="1" applyAlignment="1">
      <alignment horizontal="center" vertical="center"/>
    </xf>
    <xf numFmtId="0" fontId="46" fillId="7" borderId="13" xfId="14" applyFont="1" applyFill="1" applyBorder="1" applyAlignment="1">
      <alignment horizontal="left" vertical="center"/>
    </xf>
    <xf numFmtId="0" fontId="46" fillId="7" borderId="12" xfId="14" applyFont="1" applyFill="1" applyBorder="1" applyAlignment="1">
      <alignment horizontal="left" vertical="center"/>
    </xf>
    <xf numFmtId="0" fontId="46" fillId="7" borderId="11" xfId="14" applyFont="1" applyFill="1" applyBorder="1" applyAlignment="1">
      <alignment horizontal="left" vertical="center"/>
    </xf>
    <xf numFmtId="0" fontId="26" fillId="0" borderId="14" xfId="14" applyFont="1" applyBorder="1" applyAlignment="1">
      <alignment horizontal="left" vertical="center"/>
    </xf>
    <xf numFmtId="0" fontId="26" fillId="0" borderId="15" xfId="14" applyFont="1" applyBorder="1" applyAlignment="1">
      <alignment horizontal="left" vertical="center"/>
    </xf>
    <xf numFmtId="0" fontId="26" fillId="0" borderId="16" xfId="14" applyFont="1" applyBorder="1" applyAlignment="1">
      <alignment horizontal="left" vertical="center"/>
    </xf>
    <xf numFmtId="0" fontId="105" fillId="31" borderId="34" xfId="14" applyFont="1" applyFill="1" applyBorder="1" applyAlignment="1">
      <alignment horizontal="center" vertical="center" wrapText="1"/>
    </xf>
    <xf numFmtId="0" fontId="105" fillId="31" borderId="33" xfId="14" applyFont="1" applyFill="1" applyBorder="1" applyAlignment="1">
      <alignment horizontal="center" vertical="center" wrapText="1"/>
    </xf>
    <xf numFmtId="0" fontId="6" fillId="0" borderId="14" xfId="14" applyBorder="1" applyAlignment="1">
      <alignment horizontal="center" vertical="center" wrapText="1"/>
    </xf>
    <xf numFmtId="0" fontId="6" fillId="0" borderId="15" xfId="14" applyBorder="1" applyAlignment="1">
      <alignment horizontal="center" vertical="center" wrapText="1"/>
    </xf>
    <xf numFmtId="0" fontId="6" fillId="0" borderId="16" xfId="14" applyBorder="1" applyAlignment="1">
      <alignment horizontal="center" vertical="center" wrapText="1"/>
    </xf>
    <xf numFmtId="0" fontId="26" fillId="0" borderId="13" xfId="14" applyFont="1" applyBorder="1" applyAlignment="1">
      <alignment horizontal="left" vertical="center" wrapText="1"/>
    </xf>
    <xf numFmtId="0" fontId="26" fillId="0" borderId="12" xfId="14" applyFont="1" applyBorder="1" applyAlignment="1">
      <alignment horizontal="left" vertical="center" wrapText="1"/>
    </xf>
    <xf numFmtId="0" fontId="26" fillId="0" borderId="11" xfId="14" applyFont="1" applyBorder="1" applyAlignment="1">
      <alignment horizontal="left" vertical="center" wrapText="1"/>
    </xf>
    <xf numFmtId="0" fontId="26" fillId="0" borderId="10" xfId="14" applyFont="1" applyBorder="1" applyAlignment="1">
      <alignment horizontal="left" vertical="center" wrapText="1"/>
    </xf>
    <xf numFmtId="0" fontId="26" fillId="0" borderId="0" xfId="14" applyFont="1" applyAlignment="1">
      <alignment horizontal="left" vertical="center" wrapText="1"/>
    </xf>
    <xf numFmtId="0" fontId="26" fillId="0" borderId="9" xfId="14" applyFont="1" applyBorder="1" applyAlignment="1">
      <alignment horizontal="left" vertical="center" wrapText="1"/>
    </xf>
    <xf numFmtId="0" fontId="26" fillId="0" borderId="8" xfId="14" applyFont="1" applyBorder="1" applyAlignment="1">
      <alignment horizontal="left" vertical="center" wrapText="1"/>
    </xf>
    <xf numFmtId="0" fontId="26" fillId="0" borderId="7" xfId="14" applyFont="1" applyBorder="1" applyAlignment="1">
      <alignment horizontal="left" vertical="center" wrapText="1"/>
    </xf>
    <xf numFmtId="0" fontId="26" fillId="0" borderId="6" xfId="14" applyFont="1" applyBorder="1" applyAlignment="1">
      <alignment horizontal="left" vertical="center" wrapText="1"/>
    </xf>
    <xf numFmtId="0" fontId="26" fillId="0" borderId="15" xfId="14" applyFont="1" applyBorder="1" applyAlignment="1">
      <alignment horizontal="center" vertical="center"/>
    </xf>
    <xf numFmtId="0" fontId="26" fillId="0" borderId="16" xfId="14" applyFont="1" applyBorder="1" applyAlignment="1">
      <alignment horizontal="center" vertical="center"/>
    </xf>
    <xf numFmtId="0" fontId="45" fillId="0" borderId="14" xfId="14" applyFont="1" applyBorder="1" applyAlignment="1">
      <alignment horizontal="left" vertical="center"/>
    </xf>
    <xf numFmtId="0" fontId="45" fillId="0" borderId="15" xfId="14" applyFont="1" applyBorder="1" applyAlignment="1">
      <alignment horizontal="left" vertical="center"/>
    </xf>
    <xf numFmtId="0" fontId="45" fillId="0" borderId="16" xfId="14" applyFont="1" applyBorder="1" applyAlignment="1">
      <alignment horizontal="left" vertical="center"/>
    </xf>
    <xf numFmtId="0" fontId="2" fillId="0" borderId="14" xfId="15" applyBorder="1" applyAlignment="1">
      <alignment horizontal="center" vertical="center"/>
    </xf>
    <xf numFmtId="0" fontId="2" fillId="0" borderId="15" xfId="15" applyBorder="1" applyAlignment="1">
      <alignment horizontal="center" vertical="center"/>
    </xf>
    <xf numFmtId="0" fontId="2" fillId="0" borderId="16" xfId="15" applyBorder="1" applyAlignment="1">
      <alignment horizontal="center" vertical="center"/>
    </xf>
    <xf numFmtId="0" fontId="2" fillId="0" borderId="14" xfId="15" applyBorder="1" applyAlignment="1">
      <alignment horizontal="center" vertical="center" wrapText="1"/>
    </xf>
    <xf numFmtId="0" fontId="2" fillId="0" borderId="15" xfId="15" applyBorder="1" applyAlignment="1">
      <alignment horizontal="center" vertical="center" wrapText="1"/>
    </xf>
    <xf numFmtId="0" fontId="2" fillId="0" borderId="16" xfId="15" applyBorder="1" applyAlignment="1">
      <alignment horizontal="center" vertical="center" wrapText="1"/>
    </xf>
    <xf numFmtId="0" fontId="107" fillId="7" borderId="7" xfId="1" applyFont="1" applyFill="1" applyBorder="1" applyAlignment="1">
      <alignment horizontal="center" vertical="center"/>
    </xf>
    <xf numFmtId="0" fontId="26" fillId="9" borderId="10" xfId="14" applyFont="1" applyFill="1" applyBorder="1" applyAlignment="1">
      <alignment horizontal="center" vertical="center"/>
    </xf>
    <xf numFmtId="0" fontId="26" fillId="9" borderId="0" xfId="14" applyFont="1" applyFill="1" applyAlignment="1">
      <alignment horizontal="center" vertical="center"/>
    </xf>
    <xf numFmtId="0" fontId="26" fillId="9" borderId="9" xfId="14" applyFont="1" applyFill="1" applyBorder="1" applyAlignment="1">
      <alignment horizontal="center" vertical="center"/>
    </xf>
    <xf numFmtId="0" fontId="26" fillId="9" borderId="8" xfId="14" applyFont="1" applyFill="1" applyBorder="1" applyAlignment="1">
      <alignment horizontal="center" vertical="center"/>
    </xf>
    <xf numFmtId="0" fontId="26" fillId="9" borderId="7" xfId="14" applyFont="1" applyFill="1" applyBorder="1" applyAlignment="1">
      <alignment horizontal="center" vertical="center"/>
    </xf>
    <xf numFmtId="0" fontId="26" fillId="9" borderId="6" xfId="14" applyFont="1" applyFill="1" applyBorder="1" applyAlignment="1">
      <alignment horizontal="center" vertical="center"/>
    </xf>
    <xf numFmtId="0" fontId="41" fillId="2" borderId="0" xfId="14" applyFont="1" applyFill="1" applyAlignment="1">
      <alignment horizontal="center" vertical="center" wrapText="1"/>
    </xf>
    <xf numFmtId="0" fontId="41" fillId="2" borderId="7" xfId="16" applyFont="1" applyFill="1" applyBorder="1" applyAlignment="1">
      <alignment horizontal="center" vertical="center"/>
    </xf>
    <xf numFmtId="0" fontId="26" fillId="9" borderId="13" xfId="14" applyFont="1" applyFill="1" applyBorder="1" applyAlignment="1">
      <alignment horizontal="center" vertical="center"/>
    </xf>
    <xf numFmtId="0" fontId="26" fillId="9" borderId="12" xfId="14" applyFont="1" applyFill="1" applyBorder="1" applyAlignment="1">
      <alignment horizontal="center" vertical="center"/>
    </xf>
    <xf numFmtId="0" fontId="26" fillId="9" borderId="11" xfId="14" applyFont="1" applyFill="1" applyBorder="1" applyAlignment="1">
      <alignment horizontal="center" vertical="center"/>
    </xf>
    <xf numFmtId="0" fontId="26" fillId="8" borderId="13" xfId="14" applyFont="1" applyFill="1" applyBorder="1" applyAlignment="1">
      <alignment horizontal="center" vertical="center"/>
    </xf>
    <xf numFmtId="0" fontId="26" fillId="8" borderId="11" xfId="14" applyFont="1" applyFill="1" applyBorder="1" applyAlignment="1">
      <alignment horizontal="center" vertical="center"/>
    </xf>
    <xf numFmtId="0" fontId="26" fillId="8" borderId="8" xfId="14" applyFont="1" applyFill="1" applyBorder="1" applyAlignment="1">
      <alignment horizontal="center" vertical="center"/>
    </xf>
    <xf numFmtId="0" fontId="26" fillId="8" borderId="6" xfId="14" applyFont="1" applyFill="1" applyBorder="1" applyAlignment="1">
      <alignment horizontal="center" vertical="center"/>
    </xf>
    <xf numFmtId="0" fontId="26" fillId="0" borderId="13" xfId="14" applyFont="1" applyBorder="1" applyAlignment="1">
      <alignment horizontal="center" vertical="center"/>
    </xf>
    <xf numFmtId="0" fontId="26" fillId="0" borderId="12" xfId="14" applyFont="1" applyBorder="1" applyAlignment="1">
      <alignment horizontal="center" vertical="center"/>
    </xf>
    <xf numFmtId="0" fontId="26" fillId="0" borderId="11" xfId="14" applyFont="1" applyBorder="1" applyAlignment="1">
      <alignment horizontal="center" vertical="center"/>
    </xf>
    <xf numFmtId="0" fontId="26" fillId="0" borderId="8" xfId="14" applyFont="1" applyBorder="1" applyAlignment="1">
      <alignment horizontal="center" vertical="center"/>
    </xf>
    <xf numFmtId="0" fontId="26" fillId="0" borderId="7" xfId="14" applyFont="1" applyBorder="1" applyAlignment="1">
      <alignment horizontal="center" vertical="center"/>
    </xf>
    <xf numFmtId="0" fontId="26" fillId="0" borderId="6" xfId="14" applyFont="1" applyBorder="1" applyAlignment="1">
      <alignment horizontal="center" vertical="center"/>
    </xf>
    <xf numFmtId="0" fontId="38" fillId="0" borderId="0" xfId="16" applyFont="1" applyAlignment="1">
      <alignment horizontal="center" vertical="center" wrapText="1"/>
    </xf>
    <xf numFmtId="0" fontId="21" fillId="10" borderId="0" xfId="16" applyFont="1" applyFill="1" applyAlignment="1">
      <alignment horizontal="center" vertical="center"/>
    </xf>
    <xf numFmtId="0" fontId="43" fillId="4" borderId="0" xfId="16" applyFont="1" applyFill="1" applyAlignment="1">
      <alignment horizontal="center" vertical="center" wrapText="1"/>
    </xf>
    <xf numFmtId="0" fontId="94" fillId="0" borderId="14" xfId="9" applyFont="1" applyBorder="1" applyAlignment="1">
      <alignment horizontal="center" vertical="center"/>
    </xf>
    <xf numFmtId="0" fontId="9" fillId="0" borderId="0" xfId="11" applyFont="1" applyAlignment="1" applyProtection="1">
      <alignment horizontal="center" vertical="center" wrapText="1"/>
      <protection locked="0"/>
    </xf>
    <xf numFmtId="0" fontId="47" fillId="18" borderId="0" xfId="11" applyFont="1" applyFill="1" applyAlignment="1">
      <alignment horizontal="center" vertical="center" wrapText="1"/>
    </xf>
    <xf numFmtId="0" fontId="61" fillId="0" borderId="0" xfId="11" applyFont="1" applyAlignment="1" applyProtection="1">
      <alignment horizontal="left" vertical="center" wrapText="1"/>
      <protection locked="0"/>
    </xf>
    <xf numFmtId="0" fontId="74" fillId="12" borderId="2" xfId="12" applyFont="1" applyFill="1" applyBorder="1" applyAlignment="1">
      <alignment horizontal="center" vertical="center"/>
    </xf>
    <xf numFmtId="0" fontId="74" fillId="12" borderId="4" xfId="12" applyFont="1" applyFill="1" applyBorder="1" applyAlignment="1">
      <alignment horizontal="center" vertical="center"/>
    </xf>
    <xf numFmtId="0" fontId="74" fillId="12" borderId="5" xfId="12" applyFont="1" applyFill="1" applyBorder="1" applyAlignment="1">
      <alignment horizontal="center" vertical="center"/>
    </xf>
    <xf numFmtId="0" fontId="74" fillId="3" borderId="23" xfId="12" applyFont="1" applyFill="1" applyBorder="1" applyAlignment="1">
      <alignment horizontal="center" vertical="center" wrapText="1"/>
    </xf>
    <xf numFmtId="0" fontId="74" fillId="3" borderId="24" xfId="12" applyFont="1" applyFill="1" applyBorder="1" applyAlignment="1">
      <alignment horizontal="center" vertical="center" wrapText="1"/>
    </xf>
    <xf numFmtId="0" fontId="74" fillId="3" borderId="3" xfId="12" applyFont="1" applyFill="1" applyBorder="1" applyAlignment="1">
      <alignment horizontal="center" vertical="center" wrapText="1"/>
    </xf>
    <xf numFmtId="0" fontId="55" fillId="22" borderId="2" xfId="0" applyFont="1" applyFill="1" applyBorder="1" applyAlignment="1">
      <alignment horizontal="center" vertical="center"/>
    </xf>
    <xf numFmtId="0" fontId="55" fillId="22" borderId="4" xfId="0" applyFont="1" applyFill="1" applyBorder="1" applyAlignment="1">
      <alignment horizontal="center"/>
    </xf>
    <xf numFmtId="0" fontId="55" fillId="19" borderId="2" xfId="0" applyFont="1" applyFill="1" applyBorder="1" applyAlignment="1">
      <alignment horizontal="center" vertical="center" wrapText="1"/>
    </xf>
    <xf numFmtId="0" fontId="55" fillId="19" borderId="2" xfId="0" applyFont="1" applyFill="1" applyBorder="1" applyAlignment="1">
      <alignment horizontal="center"/>
    </xf>
    <xf numFmtId="166" fontId="55" fillId="19" borderId="2" xfId="0" applyNumberFormat="1" applyFont="1" applyFill="1" applyBorder="1" applyAlignment="1">
      <alignment horizontal="center" vertical="center" wrapText="1"/>
    </xf>
    <xf numFmtId="0" fontId="22" fillId="10" borderId="0" xfId="0" applyFont="1" applyFill="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0" xfId="0" applyFont="1" applyAlignment="1">
      <alignment horizontal="center" vertical="center" wrapText="1"/>
    </xf>
    <xf numFmtId="0" fontId="10" fillId="0" borderId="27"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73" fillId="19" borderId="23" xfId="0" applyFont="1" applyFill="1" applyBorder="1" applyAlignment="1">
      <alignment horizontal="center" vertical="center" wrapText="1"/>
    </xf>
    <xf numFmtId="0" fontId="73" fillId="19" borderId="24" xfId="0" applyFont="1" applyFill="1" applyBorder="1" applyAlignment="1">
      <alignment horizontal="center" vertical="center" wrapText="1"/>
    </xf>
    <xf numFmtId="0" fontId="20" fillId="11" borderId="4" xfId="0" applyFont="1" applyFill="1" applyBorder="1" applyAlignment="1">
      <alignment horizontal="left" vertical="center"/>
    </xf>
    <xf numFmtId="0" fontId="20" fillId="11" borderId="5" xfId="0" applyFont="1" applyFill="1" applyBorder="1" applyAlignment="1">
      <alignment horizontal="left" vertical="center"/>
    </xf>
    <xf numFmtId="0" fontId="24" fillId="0" borderId="4" xfId="0" applyFont="1" applyBorder="1" applyAlignment="1">
      <alignment horizontal="center"/>
    </xf>
    <xf numFmtId="0" fontId="24" fillId="0" borderId="1" xfId="0" applyFont="1" applyBorder="1" applyAlignment="1">
      <alignment horizontal="center"/>
    </xf>
    <xf numFmtId="0" fontId="24" fillId="0" borderId="5" xfId="0" applyFont="1" applyBorder="1" applyAlignment="1">
      <alignment horizontal="center"/>
    </xf>
    <xf numFmtId="0" fontId="20" fillId="11" borderId="2" xfId="0" applyFont="1" applyFill="1" applyBorder="1" applyAlignment="1">
      <alignment horizontal="left" vertical="center"/>
    </xf>
    <xf numFmtId="0" fontId="25" fillId="0" borderId="2" xfId="0" applyFont="1" applyBorder="1" applyAlignment="1">
      <alignment horizontal="center" vertical="center"/>
    </xf>
    <xf numFmtId="0" fontId="5"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25" fillId="0" borderId="1" xfId="0" applyFont="1" applyBorder="1" applyAlignment="1">
      <alignment horizontal="center" vertical="center"/>
    </xf>
    <xf numFmtId="0" fontId="25" fillId="0" borderId="5" xfId="0" applyFont="1" applyBorder="1" applyAlignment="1">
      <alignment horizontal="center" vertical="center"/>
    </xf>
    <xf numFmtId="0" fontId="34" fillId="15" borderId="23" xfId="0" applyFont="1" applyFill="1" applyBorder="1" applyAlignment="1">
      <alignment horizontal="center" vertical="center" wrapText="1"/>
    </xf>
    <xf numFmtId="0" fontId="34" fillId="15" borderId="24" xfId="0" applyFont="1" applyFill="1" applyBorder="1" applyAlignment="1">
      <alignment horizontal="center" vertical="center" wrapText="1"/>
    </xf>
    <xf numFmtId="0" fontId="73" fillId="19" borderId="3" xfId="0" applyFont="1" applyFill="1" applyBorder="1" applyAlignment="1">
      <alignment horizontal="center" vertical="center" wrapText="1"/>
    </xf>
    <xf numFmtId="0" fontId="34" fillId="15" borderId="3" xfId="0" applyFont="1" applyFill="1" applyBorder="1" applyAlignment="1">
      <alignment horizontal="center" vertical="center" wrapText="1"/>
    </xf>
    <xf numFmtId="0" fontId="70" fillId="25" borderId="4" xfId="12" applyFont="1" applyFill="1" applyBorder="1" applyAlignment="1">
      <alignment horizontal="center"/>
    </xf>
    <xf numFmtId="0" fontId="70" fillId="25" borderId="1" xfId="12" applyFont="1" applyFill="1" applyBorder="1" applyAlignment="1">
      <alignment horizontal="center"/>
    </xf>
    <xf numFmtId="0" fontId="70" fillId="25" borderId="5" xfId="12" applyFont="1" applyFill="1" applyBorder="1" applyAlignment="1">
      <alignment horizontal="center"/>
    </xf>
    <xf numFmtId="0" fontId="64" fillId="15" borderId="23" xfId="0" applyFont="1" applyFill="1" applyBorder="1" applyAlignment="1">
      <alignment horizontal="center" vertical="center" wrapText="1"/>
    </xf>
    <xf numFmtId="0" fontId="64" fillId="15" borderId="24" xfId="0" applyFont="1" applyFill="1" applyBorder="1" applyAlignment="1">
      <alignment horizontal="center" vertical="center" wrapText="1"/>
    </xf>
    <xf numFmtId="0" fontId="73" fillId="19" borderId="17" xfId="0" applyFont="1" applyFill="1" applyBorder="1" applyAlignment="1">
      <alignment horizontal="center" vertical="center" wrapText="1"/>
    </xf>
    <xf numFmtId="0" fontId="73" fillId="19" borderId="19" xfId="0" applyFont="1" applyFill="1" applyBorder="1" applyAlignment="1">
      <alignment horizontal="center" vertical="center" wrapText="1"/>
    </xf>
    <xf numFmtId="0" fontId="73" fillId="19" borderId="20" xfId="0" applyFont="1" applyFill="1" applyBorder="1" applyAlignment="1">
      <alignment horizontal="center" vertical="center" wrapText="1"/>
    </xf>
    <xf numFmtId="0" fontId="73" fillId="19" borderId="22" xfId="0" applyFont="1" applyFill="1" applyBorder="1" applyAlignment="1">
      <alignment horizontal="center" vertical="center" wrapText="1"/>
    </xf>
    <xf numFmtId="0" fontId="55" fillId="27" borderId="2" xfId="0" applyFont="1" applyFill="1" applyBorder="1" applyAlignment="1">
      <alignment horizontal="center" vertical="center" wrapText="1"/>
    </xf>
    <xf numFmtId="0" fontId="55" fillId="27" borderId="2" xfId="0" applyFont="1" applyFill="1" applyBorder="1" applyAlignment="1">
      <alignment horizontal="center" vertical="center"/>
    </xf>
    <xf numFmtId="0" fontId="64" fillId="15" borderId="3" xfId="0" applyFont="1" applyFill="1" applyBorder="1" applyAlignment="1">
      <alignment horizontal="center" vertical="center" wrapText="1"/>
    </xf>
    <xf numFmtId="0" fontId="65" fillId="19" borderId="23" xfId="0" applyFont="1" applyFill="1" applyBorder="1" applyAlignment="1">
      <alignment horizontal="center" vertical="center" wrapText="1"/>
    </xf>
    <xf numFmtId="0" fontId="65" fillId="19" borderId="24" xfId="0" applyFont="1" applyFill="1" applyBorder="1" applyAlignment="1">
      <alignment horizontal="center" vertical="center" wrapText="1"/>
    </xf>
    <xf numFmtId="0" fontId="65" fillId="19" borderId="3" xfId="0" applyFont="1" applyFill="1" applyBorder="1" applyAlignment="1">
      <alignment horizontal="center" vertical="center" wrapText="1"/>
    </xf>
    <xf numFmtId="0" fontId="56" fillId="19" borderId="23" xfId="0" applyFont="1" applyFill="1" applyBorder="1" applyAlignment="1">
      <alignment horizontal="center" vertical="center" wrapText="1"/>
    </xf>
    <xf numFmtId="0" fontId="56" fillId="19" borderId="24" xfId="0" applyFont="1" applyFill="1" applyBorder="1" applyAlignment="1">
      <alignment horizontal="center" vertical="center" wrapText="1"/>
    </xf>
    <xf numFmtId="0" fontId="56" fillId="19" borderId="3" xfId="0" applyFont="1" applyFill="1" applyBorder="1" applyAlignment="1">
      <alignment horizontal="center" vertical="center" wrapText="1"/>
    </xf>
    <xf numFmtId="0" fontId="55" fillId="28" borderId="2" xfId="0" applyFont="1" applyFill="1" applyBorder="1" applyAlignment="1">
      <alignment horizontal="center" vertical="center" wrapText="1"/>
    </xf>
    <xf numFmtId="0" fontId="72" fillId="26" borderId="2" xfId="12" applyFont="1" applyFill="1" applyBorder="1" applyAlignment="1">
      <alignment horizontal="center" vertical="center"/>
    </xf>
    <xf numFmtId="0" fontId="20" fillId="2" borderId="0" xfId="0" applyFont="1" applyFill="1" applyAlignment="1">
      <alignment horizontal="left" vertical="center"/>
    </xf>
    <xf numFmtId="0" fontId="10" fillId="0" borderId="2" xfId="0" applyFont="1" applyBorder="1" applyAlignment="1">
      <alignment horizontal="center"/>
    </xf>
    <xf numFmtId="0" fontId="26" fillId="3" borderId="0" xfId="0" applyFont="1" applyFill="1" applyAlignment="1">
      <alignment horizontal="left"/>
    </xf>
    <xf numFmtId="0" fontId="31" fillId="0" borderId="0" xfId="0" applyFont="1" applyAlignment="1">
      <alignment horizontal="center" vertical="center"/>
    </xf>
    <xf numFmtId="0" fontId="32" fillId="5" borderId="2" xfId="0" applyFont="1" applyFill="1" applyBorder="1" applyAlignment="1">
      <alignment horizontal="center" vertical="center"/>
    </xf>
    <xf numFmtId="0" fontId="55" fillId="22" borderId="17" xfId="0" applyFont="1" applyFill="1" applyBorder="1" applyAlignment="1">
      <alignment horizontal="center" vertical="center"/>
    </xf>
    <xf numFmtId="0" fontId="55" fillId="22" borderId="18" xfId="0" applyFont="1" applyFill="1" applyBorder="1" applyAlignment="1">
      <alignment horizontal="center" vertical="center"/>
    </xf>
    <xf numFmtId="0" fontId="55" fillId="22" borderId="19" xfId="0" applyFont="1" applyFill="1" applyBorder="1" applyAlignment="1">
      <alignment horizontal="center" vertical="center"/>
    </xf>
    <xf numFmtId="0" fontId="55" fillId="22" borderId="20" xfId="0" applyFont="1" applyFill="1" applyBorder="1" applyAlignment="1">
      <alignment horizontal="center" vertical="center"/>
    </xf>
    <xf numFmtId="0" fontId="55" fillId="22" borderId="21" xfId="0" applyFont="1" applyFill="1" applyBorder="1" applyAlignment="1">
      <alignment horizontal="center" vertical="center"/>
    </xf>
    <xf numFmtId="0" fontId="55" fillId="22" borderId="22" xfId="0" applyFont="1" applyFill="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10" fillId="9" borderId="2" xfId="0" applyFont="1" applyFill="1" applyBorder="1" applyAlignment="1">
      <alignment horizontal="center"/>
    </xf>
    <xf numFmtId="0" fontId="27" fillId="0" borderId="0" xfId="0" applyFont="1" applyAlignment="1">
      <alignment horizontal="left"/>
    </xf>
    <xf numFmtId="0" fontId="23" fillId="2" borderId="2" xfId="0" applyFont="1" applyFill="1" applyBorder="1" applyAlignment="1">
      <alignment horizontal="center" vertical="center"/>
    </xf>
    <xf numFmtId="0" fontId="41" fillId="2" borderId="1" xfId="0" applyFont="1" applyFill="1" applyBorder="1" applyAlignment="1">
      <alignment horizontal="right"/>
    </xf>
    <xf numFmtId="0" fontId="41" fillId="2" borderId="5" xfId="0" applyFont="1" applyFill="1" applyBorder="1" applyAlignment="1">
      <alignment horizontal="right"/>
    </xf>
    <xf numFmtId="0" fontId="55" fillId="19" borderId="2" xfId="0" applyFont="1" applyFill="1" applyBorder="1" applyAlignment="1">
      <alignment horizontal="center" vertical="center"/>
    </xf>
    <xf numFmtId="0" fontId="74" fillId="0" borderId="2" xfId="12" applyFont="1" applyBorder="1" applyAlignment="1">
      <alignment horizontal="center" vertical="center"/>
    </xf>
    <xf numFmtId="0" fontId="55" fillId="19" borderId="23" xfId="0" applyFont="1" applyFill="1" applyBorder="1" applyAlignment="1">
      <alignment horizontal="center" vertical="center" wrapText="1"/>
    </xf>
    <xf numFmtId="0" fontId="77" fillId="0" borderId="2" xfId="0" applyFont="1" applyBorder="1" applyAlignment="1">
      <alignment horizontal="center" vertical="center"/>
    </xf>
    <xf numFmtId="0" fontId="77" fillId="0" borderId="4" xfId="0" applyFont="1" applyBorder="1" applyAlignment="1">
      <alignment horizontal="center" vertical="center"/>
    </xf>
    <xf numFmtId="0" fontId="77" fillId="0" borderId="1" xfId="0" applyFont="1" applyBorder="1" applyAlignment="1">
      <alignment horizontal="center" vertical="center"/>
    </xf>
    <xf numFmtId="0" fontId="77" fillId="0" borderId="5"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5" xfId="0" applyFont="1" applyBorder="1" applyAlignment="1">
      <alignment horizontal="center" vertical="center"/>
    </xf>
    <xf numFmtId="0" fontId="25" fillId="0" borderId="4" xfId="0" applyFont="1" applyBorder="1" applyAlignment="1">
      <alignment horizontal="center" vertical="center"/>
    </xf>
    <xf numFmtId="0" fontId="20" fillId="11" borderId="4" xfId="0" applyFont="1" applyFill="1" applyBorder="1" applyAlignment="1">
      <alignment horizontal="left" vertical="center" wrapText="1"/>
    </xf>
    <xf numFmtId="0" fontId="20" fillId="11" borderId="5" xfId="0" applyFont="1" applyFill="1" applyBorder="1" applyAlignment="1">
      <alignment horizontal="left" vertical="center" wrapText="1"/>
    </xf>
    <xf numFmtId="0" fontId="55" fillId="22" borderId="17" xfId="0" applyFont="1" applyFill="1" applyBorder="1" applyAlignment="1">
      <alignment horizontal="center" vertical="center" wrapText="1"/>
    </xf>
    <xf numFmtId="0" fontId="55" fillId="22" borderId="18" xfId="0" applyFont="1" applyFill="1" applyBorder="1" applyAlignment="1">
      <alignment horizontal="center" vertical="center" wrapText="1"/>
    </xf>
    <xf numFmtId="0" fontId="55" fillId="22" borderId="19" xfId="0" applyFont="1" applyFill="1" applyBorder="1" applyAlignment="1">
      <alignment horizontal="center" vertical="center" wrapText="1"/>
    </xf>
    <xf numFmtId="0" fontId="55" fillId="22" borderId="31" xfId="0" applyFont="1" applyFill="1" applyBorder="1" applyAlignment="1">
      <alignment horizontal="center" vertical="center" wrapText="1"/>
    </xf>
    <xf numFmtId="0" fontId="55" fillId="22" borderId="0" xfId="0" applyFont="1" applyFill="1" applyAlignment="1">
      <alignment horizontal="center" vertical="center" wrapText="1"/>
    </xf>
    <xf numFmtId="0" fontId="55" fillId="22" borderId="27" xfId="0" applyFont="1" applyFill="1" applyBorder="1" applyAlignment="1">
      <alignment horizontal="center" vertical="center" wrapText="1"/>
    </xf>
    <xf numFmtId="0" fontId="55" fillId="22" borderId="20" xfId="0" applyFont="1" applyFill="1" applyBorder="1" applyAlignment="1">
      <alignment horizontal="center" vertical="center" wrapText="1"/>
    </xf>
    <xf numFmtId="0" fontId="55" fillId="22" borderId="21" xfId="0" applyFont="1" applyFill="1" applyBorder="1" applyAlignment="1">
      <alignment horizontal="center" vertical="center" wrapText="1"/>
    </xf>
    <xf numFmtId="0" fontId="55" fillId="22" borderId="22" xfId="0" applyFont="1" applyFill="1" applyBorder="1" applyAlignment="1">
      <alignment horizontal="center" vertical="center" wrapText="1"/>
    </xf>
    <xf numFmtId="0" fontId="93" fillId="0" borderId="4" xfId="0" applyFont="1" applyBorder="1" applyAlignment="1">
      <alignment horizontal="center" vertical="center"/>
    </xf>
    <xf numFmtId="0" fontId="93" fillId="0" borderId="1" xfId="0" applyFont="1" applyBorder="1" applyAlignment="1">
      <alignment horizontal="center" vertical="center"/>
    </xf>
    <xf numFmtId="0" fontId="23" fillId="2" borderId="2" xfId="0" applyFont="1" applyFill="1" applyBorder="1" applyAlignment="1">
      <alignment horizontal="center"/>
    </xf>
    <xf numFmtId="0" fontId="20" fillId="11" borderId="4" xfId="0" applyFont="1" applyFill="1" applyBorder="1" applyAlignment="1">
      <alignment horizontal="left"/>
    </xf>
    <xf numFmtId="0" fontId="20" fillId="11" borderId="5" xfId="0" applyFont="1" applyFill="1" applyBorder="1" applyAlignment="1">
      <alignment horizontal="left"/>
    </xf>
    <xf numFmtId="0" fontId="23" fillId="0" borderId="4" xfId="0" applyFont="1" applyBorder="1" applyAlignment="1">
      <alignment horizontal="center"/>
    </xf>
    <xf numFmtId="0" fontId="23" fillId="0" borderId="1" xfId="0" applyFont="1" applyBorder="1" applyAlignment="1">
      <alignment horizontal="center"/>
    </xf>
    <xf numFmtId="0" fontId="23" fillId="0" borderId="5" xfId="0" applyFont="1" applyBorder="1" applyAlignment="1">
      <alignment horizontal="center"/>
    </xf>
    <xf numFmtId="0" fontId="20" fillId="11" borderId="2" xfId="0" applyFont="1" applyFill="1" applyBorder="1" applyAlignment="1">
      <alignment horizontal="left"/>
    </xf>
    <xf numFmtId="0" fontId="39" fillId="0" borderId="2" xfId="0" applyFont="1" applyBorder="1" applyAlignment="1">
      <alignment horizontal="center"/>
    </xf>
    <xf numFmtId="0" fontId="76" fillId="29" borderId="4" xfId="0" applyFont="1" applyFill="1" applyBorder="1" applyAlignment="1">
      <alignment horizontal="right" vertical="center" wrapText="1"/>
    </xf>
    <xf numFmtId="0" fontId="76" fillId="29" borderId="1" xfId="0" applyFont="1" applyFill="1" applyBorder="1" applyAlignment="1">
      <alignment horizontal="right" vertical="center" wrapText="1"/>
    </xf>
    <xf numFmtId="0" fontId="55" fillId="28" borderId="23" xfId="0" applyFont="1" applyFill="1" applyBorder="1" applyAlignment="1">
      <alignment horizontal="center" vertical="center" wrapText="1"/>
    </xf>
    <xf numFmtId="0" fontId="73" fillId="19" borderId="23" xfId="0" applyFont="1" applyFill="1" applyBorder="1" applyAlignment="1" applyProtection="1">
      <alignment horizontal="center" vertical="center" wrapText="1"/>
      <protection locked="0"/>
    </xf>
    <xf numFmtId="0" fontId="73" fillId="19" borderId="24" xfId="0" applyFont="1" applyFill="1" applyBorder="1" applyAlignment="1" applyProtection="1">
      <alignment horizontal="center" vertical="center" wrapText="1"/>
      <protection locked="0"/>
    </xf>
    <xf numFmtId="0" fontId="74" fillId="0" borderId="23" xfId="12" applyFont="1" applyBorder="1" applyAlignment="1">
      <alignment horizontal="center" vertical="center"/>
    </xf>
    <xf numFmtId="0" fontId="37" fillId="3" borderId="0" xfId="0" applyFont="1" applyFill="1" applyAlignment="1">
      <alignment horizontal="center" vertical="center" wrapText="1"/>
    </xf>
    <xf numFmtId="0" fontId="48" fillId="0" borderId="0" xfId="0" applyFont="1" applyAlignment="1">
      <alignment horizontal="center" vertical="center" wrapText="1"/>
    </xf>
    <xf numFmtId="0" fontId="10" fillId="0" borderId="0" xfId="0" applyFont="1" applyAlignment="1">
      <alignment horizontal="left"/>
    </xf>
    <xf numFmtId="0" fontId="22" fillId="3" borderId="0" xfId="10" applyFont="1" applyFill="1" applyAlignment="1">
      <alignment horizontal="center"/>
    </xf>
    <xf numFmtId="0" fontId="0" fillId="6" borderId="0" xfId="0" applyFill="1" applyAlignment="1">
      <alignment horizontal="center" vertical="top" wrapText="1"/>
    </xf>
    <xf numFmtId="0" fontId="0" fillId="6" borderId="0" xfId="0" applyFill="1" applyAlignment="1">
      <alignment horizontal="center" vertical="top"/>
    </xf>
    <xf numFmtId="0" fontId="18" fillId="6" borderId="0" xfId="8" applyFill="1" applyAlignment="1">
      <alignment horizontal="center" vertical="top"/>
    </xf>
    <xf numFmtId="0" fontId="0" fillId="0" borderId="0" xfId="0" applyAlignment="1">
      <alignment horizontal="center" vertical="top" wrapText="1"/>
    </xf>
    <xf numFmtId="0" fontId="0" fillId="0" borderId="0" xfId="0" applyAlignment="1">
      <alignment horizontal="center" vertical="top"/>
    </xf>
    <xf numFmtId="0" fontId="18" fillId="0" borderId="0" xfId="8" applyAlignment="1">
      <alignment horizontal="center" vertical="top"/>
    </xf>
    <xf numFmtId="0" fontId="52" fillId="0" borderId="0" xfId="0" applyFont="1" applyAlignment="1">
      <alignment horizontal="center" vertical="top" wrapText="1"/>
    </xf>
    <xf numFmtId="0" fontId="52" fillId="0" borderId="0" xfId="0" applyFont="1" applyAlignment="1">
      <alignment horizontal="center" vertical="top"/>
    </xf>
    <xf numFmtId="0" fontId="52" fillId="0" borderId="0" xfId="8" applyFont="1" applyAlignment="1">
      <alignment horizontal="center" vertical="top"/>
    </xf>
    <xf numFmtId="0" fontId="52" fillId="6" borderId="0" xfId="8" applyFont="1" applyFill="1" applyAlignment="1">
      <alignment horizontal="center" vertical="top"/>
    </xf>
    <xf numFmtId="0" fontId="52" fillId="0" borderId="0" xfId="8" applyFont="1" applyFill="1" applyAlignment="1">
      <alignment horizontal="center" vertical="top"/>
    </xf>
    <xf numFmtId="0" fontId="0" fillId="6" borderId="0" xfId="0" applyFill="1" applyAlignment="1">
      <alignment vertical="top" wrapText="1"/>
    </xf>
    <xf numFmtId="0" fontId="52" fillId="18" borderId="0" xfId="8" applyFont="1" applyFill="1" applyAlignment="1">
      <alignment horizontal="center" vertical="top" wrapText="1"/>
    </xf>
    <xf numFmtId="0" fontId="54" fillId="0" borderId="0" xfId="8" applyFont="1" applyAlignment="1">
      <alignment horizontal="center" vertical="top"/>
    </xf>
    <xf numFmtId="0" fontId="0" fillId="0" borderId="0" xfId="0" applyAlignment="1">
      <alignment horizontal="center" vertical="center" wrapText="1"/>
    </xf>
  </cellXfs>
  <cellStyles count="17">
    <cellStyle name="Excel Built-in Normal" xfId="6" xr:uid="{00000000-0005-0000-0000-000000000000}"/>
    <cellStyle name="Lien hypertexte" xfId="1" builtinId="8"/>
    <cellStyle name="Lien hypertexte 2" xfId="8" xr:uid="{00000000-0005-0000-0000-000002000000}"/>
    <cellStyle name="Lien hypertexte 3" xfId="12" xr:uid="{00000000-0005-0000-0000-000003000000}"/>
    <cellStyle name="Normal" xfId="0" builtinId="0"/>
    <cellStyle name="Normal 2" xfId="5" xr:uid="{00000000-0005-0000-0000-000005000000}"/>
    <cellStyle name="Normal 2 2" xfId="3" xr:uid="{00000000-0005-0000-0000-000006000000}"/>
    <cellStyle name="Normal 2 2 2" xfId="10" xr:uid="{00000000-0005-0000-0000-000007000000}"/>
    <cellStyle name="Normal 2 3" xfId="16" xr:uid="{00000000-0005-0000-0000-000008000000}"/>
    <cellStyle name="Normal 3" xfId="2" xr:uid="{00000000-0005-0000-0000-000009000000}"/>
    <cellStyle name="Normal 4" xfId="4" xr:uid="{00000000-0005-0000-0000-00000A000000}"/>
    <cellStyle name="Normal 5" xfId="9" xr:uid="{00000000-0005-0000-0000-00000B000000}"/>
    <cellStyle name="Normal 5 2" xfId="14" xr:uid="{00000000-0005-0000-0000-00000C000000}"/>
    <cellStyle name="Normal 6" xfId="11" xr:uid="{00000000-0005-0000-0000-00000D000000}"/>
    <cellStyle name="Normal 7" xfId="15" xr:uid="{00000000-0005-0000-0000-00000E000000}"/>
    <cellStyle name="Pourcentage" xfId="13" builtinId="5"/>
    <cellStyle name="標準 2" xfId="7" xr:uid="{00000000-0005-0000-0000-000010000000}"/>
  </cellStyles>
  <dxfs count="0"/>
  <tableStyles count="0" defaultTableStyle="TableStyleMedium2" defaultPivotStyle="PivotStyleLight16"/>
  <colors>
    <mruColors>
      <color rgb="FF990033"/>
      <color rgb="FF00FFFF"/>
      <color rgb="FF0066FF"/>
      <color rgb="FFF2F2F2"/>
      <color rgb="FFFFFFCC"/>
      <color rgb="FFCC99FF"/>
      <color rgb="FFFFC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1706880</xdr:colOff>
      <xdr:row>3</xdr:row>
      <xdr:rowOff>124991</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706880" cy="6279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434340</xdr:colOff>
      <xdr:row>4</xdr:row>
      <xdr:rowOff>15240</xdr:rowOff>
    </xdr:to>
    <xdr:pic>
      <xdr:nvPicPr>
        <xdr:cNvPr id="2" name="Image 1">
          <a:extLst>
            <a:ext uri="{FF2B5EF4-FFF2-40B4-BE49-F238E27FC236}">
              <a16:creationId xmlns:a16="http://schemas.microsoft.com/office/drawing/2014/main" id="{9A5AE7B8-1777-F84A-A2BA-675FAAAD11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0740" cy="80264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2112949" cy="788283"/>
    <xdr:pic>
      <xdr:nvPicPr>
        <xdr:cNvPr id="2" name="Image 1">
          <a:extLst>
            <a:ext uri="{FF2B5EF4-FFF2-40B4-BE49-F238E27FC236}">
              <a16:creationId xmlns:a16="http://schemas.microsoft.com/office/drawing/2014/main" id="{5F66DDCC-5313-FC47-8EB0-3BE9C0966B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2949" cy="788283"/>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434340</xdr:colOff>
      <xdr:row>4</xdr:row>
      <xdr:rowOff>15240</xdr:rowOff>
    </xdr:to>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41220" cy="762000"/>
        </a:xfrm>
        <a:prstGeom prst="rect">
          <a:avLst/>
        </a:prstGeom>
      </xdr:spPr>
    </xdr:pic>
    <xdr:clientData/>
  </xdr:twoCellAnchor>
  <xdr:twoCellAnchor>
    <xdr:from>
      <xdr:col>7</xdr:col>
      <xdr:colOff>275032</xdr:colOff>
      <xdr:row>24</xdr:row>
      <xdr:rowOff>194140</xdr:rowOff>
    </xdr:from>
    <xdr:to>
      <xdr:col>10</xdr:col>
      <xdr:colOff>56624</xdr:colOff>
      <xdr:row>26</xdr:row>
      <xdr:rowOff>283121</xdr:rowOff>
    </xdr:to>
    <xdr:sp macro="" textlink="">
      <xdr:nvSpPr>
        <xdr:cNvPr id="2" name="ZoneTexte 1">
          <a:extLst>
            <a:ext uri="{FF2B5EF4-FFF2-40B4-BE49-F238E27FC236}">
              <a16:creationId xmlns:a16="http://schemas.microsoft.com/office/drawing/2014/main" id="{593982E7-4D8A-81FE-F0BB-755797417E08}"/>
            </a:ext>
          </a:extLst>
        </xdr:cNvPr>
        <xdr:cNvSpPr txBox="1"/>
      </xdr:nvSpPr>
      <xdr:spPr>
        <a:xfrm>
          <a:off x="6366178" y="5411656"/>
          <a:ext cx="2305414" cy="760382"/>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cf points</a:t>
          </a:r>
          <a:r>
            <a:rPr lang="fr-FR" sz="1100" baseline="0"/>
            <a:t> de discussions soulevés sur JAI</a:t>
          </a: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1044046</xdr:colOff>
      <xdr:row>3</xdr:row>
      <xdr:rowOff>137309</xdr:rowOff>
    </xdr:to>
    <xdr:pic>
      <xdr:nvPicPr>
        <xdr:cNvPr id="2" name="Imag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25980" cy="81055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68580</xdr:colOff>
      <xdr:row>0</xdr:row>
      <xdr:rowOff>0</xdr:rowOff>
    </xdr:from>
    <xdr:to>
      <xdr:col>1</xdr:col>
      <xdr:colOff>15240</xdr:colOff>
      <xdr:row>3</xdr:row>
      <xdr:rowOff>95043</xdr:rowOff>
    </xdr:to>
    <xdr:pic>
      <xdr:nvPicPr>
        <xdr:cNvPr id="2" name="Imag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580" y="0"/>
          <a:ext cx="1615440" cy="64368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leafr/Desktop/Maquette%20licence%2025-29%20-%20v7%20-%20SH.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990B8003/14-1%20V6%204%20juillet%20ASR%20Maquette%20master%20DROIT%2025-29%20V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Maquettes%2025-29/Maquette%20licence%2025-29%20-%20v5.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Maquettes%2025-29/Maquette%20licence%2025-29%20-%20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ésentation"/>
      <sheetName val="2. MCCC spécifiques"/>
      <sheetName val="3. Maquette"/>
      <sheetName val="4. Calcul du nombre de groupes"/>
      <sheetName val="5. Correspondance moodle-RI"/>
      <sheetName val="Liste des mentions"/>
      <sheetName val="Compétences"/>
      <sheetName val="BDD corrective"/>
      <sheetName val="BDD"/>
    </sheetNames>
    <sheetDataSet>
      <sheetData sheetId="0"/>
      <sheetData sheetId="1"/>
      <sheetData sheetId="2"/>
      <sheetData sheetId="3"/>
      <sheetData sheetId="4"/>
      <sheetData sheetId="5">
        <row r="4">
          <cell r="A4" t="str">
            <v>ARTS DU SPECTACLE</v>
          </cell>
        </row>
        <row r="5">
          <cell r="A5" t="str">
            <v>CHIMIE</v>
          </cell>
        </row>
        <row r="6">
          <cell r="A6" t="str">
            <v>DROIT</v>
          </cell>
        </row>
        <row r="7">
          <cell r="A7" t="str">
            <v>ÉCONOMIE</v>
          </cell>
        </row>
        <row r="8">
          <cell r="A8" t="str">
            <v>ÉCONOMIE ET GESTION</v>
          </cell>
        </row>
        <row r="9">
          <cell r="A9" t="str">
            <v>GÉOGRAPHIE ET AMÉNAGEMENT</v>
          </cell>
        </row>
        <row r="10">
          <cell r="A10" t="str">
            <v>HISTOIRE</v>
          </cell>
        </row>
        <row r="11">
          <cell r="A11" t="str">
            <v>HISTOIRE/ALLEMAND</v>
          </cell>
        </row>
        <row r="12">
          <cell r="A12" t="str">
            <v>HISTOIRE/ANGLAIS</v>
          </cell>
        </row>
        <row r="13">
          <cell r="A13" t="str">
            <v>HISTOIRE/GÉOGRAPHIE</v>
          </cell>
        </row>
        <row r="14">
          <cell r="A14" t="str">
            <v>INFORMATIQUE</v>
          </cell>
        </row>
        <row r="15">
          <cell r="A15" t="str">
            <v>INFORMATIQUE</v>
          </cell>
        </row>
        <row r="16">
          <cell r="A16" t="str">
            <v>LANGUES ÉTRANGÈRES APPLIQUÉES</v>
          </cell>
        </row>
        <row r="17">
          <cell r="A17" t="str">
            <v>LANGUES, LITTÉRATURES ET CIVILISATIONS ÉTRANGÈRES ET RÉGIONALES</v>
          </cell>
        </row>
        <row r="18">
          <cell r="A18" t="str">
            <v>LETTRES</v>
          </cell>
        </row>
        <row r="19">
          <cell r="A19" t="str">
            <v>LETTRES/HISTOIRE</v>
          </cell>
        </row>
        <row r="20">
          <cell r="A20" t="str">
            <v>LETTRES/SCIENCES DU LANGAGE</v>
          </cell>
        </row>
        <row r="21">
          <cell r="A21" t="str">
            <v xml:space="preserve">MATHÉMATIQUES </v>
          </cell>
        </row>
        <row r="22">
          <cell r="A22" t="str">
            <v>MATHÉMATIQUES ET INFORMATIQUE APPLIQUÉES AUX SCIENCES HUMAINES ET SOCIALES</v>
          </cell>
        </row>
        <row r="23">
          <cell r="A23" t="str">
            <v>PHYSIQUE</v>
          </cell>
        </row>
        <row r="24">
          <cell r="A24" t="str">
            <v>PSYCHOLOGIE</v>
          </cell>
        </row>
        <row r="25">
          <cell r="A25" t="str">
            <v>SCIENCES BIOMÉDICALES</v>
          </cell>
        </row>
        <row r="26">
          <cell r="A26" t="str">
            <v>SCIENCES DE LA TERRE</v>
          </cell>
        </row>
        <row r="27">
          <cell r="A27" t="str">
            <v>SCIENCES DE LA VIE</v>
          </cell>
        </row>
        <row r="28">
          <cell r="A28" t="str">
            <v>SCIENCES DE LA VIE ET DE LA TERRE</v>
          </cell>
        </row>
        <row r="29">
          <cell r="A29" t="str">
            <v>SCIENCES DE L'ÉDUCATION ET DE LA FORMATION</v>
          </cell>
        </row>
        <row r="30">
          <cell r="A30" t="str">
            <v>SCIENCES DU LANGAGE</v>
          </cell>
        </row>
        <row r="31">
          <cell r="A31" t="str">
            <v>SCIENCES ET TECHNOLOGIES</v>
          </cell>
        </row>
        <row r="32">
          <cell r="A32" t="str">
            <v>SCIENCES POUR LA SANTÉ</v>
          </cell>
        </row>
        <row r="33">
          <cell r="A33" t="str">
            <v>SCIENCES SOCIALES</v>
          </cell>
        </row>
        <row r="34">
          <cell r="A34" t="str">
            <v>SOCIOLOGIE</v>
          </cell>
        </row>
        <row r="35">
          <cell r="A35" t="str">
            <v>STAPS-ACTIVITÉ PHYSIQUE ADAPTÉE-SANTE</v>
          </cell>
        </row>
        <row r="36">
          <cell r="A36" t="str">
            <v>STAPS-ÉDUCATION ET MOTRICITÉ</v>
          </cell>
        </row>
        <row r="37">
          <cell r="A37" t="str">
            <v>STAPS-ENTRAINEMENT SPORTIF</v>
          </cell>
        </row>
      </sheetData>
      <sheetData sheetId="6"/>
      <sheetData sheetId="7"/>
      <sheetData sheetId="8">
        <row r="1">
          <cell r="C1" t="str">
            <v>Faculté de Santé</v>
          </cell>
        </row>
        <row r="2">
          <cell r="C2" t="str">
            <v>Faculté des Sciences</v>
          </cell>
        </row>
        <row r="3">
          <cell r="C3" t="str">
            <v>Faculté Sociétés et Humanités</v>
          </cell>
          <cell r="E3" t="str">
            <v>100% présentiel</v>
          </cell>
        </row>
        <row r="4">
          <cell r="C4" t="str">
            <v>IPGP</v>
          </cell>
          <cell r="E4" t="str">
            <v>100% distanciel</v>
          </cell>
        </row>
        <row r="5">
          <cell r="E5" t="str">
            <v>Mixte (présentiel et distanciel)</v>
          </cell>
        </row>
        <row r="8">
          <cell r="C8" t="str">
            <v>Formation initiale (FI)</v>
          </cell>
        </row>
        <row r="9">
          <cell r="C9" t="str">
            <v>Formation en alternance via l'apprentissage (FA)</v>
          </cell>
        </row>
        <row r="10">
          <cell r="C10" t="str">
            <v>Formation en alternance via contrat de professionnalisation (CP)</v>
          </cell>
        </row>
        <row r="11">
          <cell r="C11" t="str">
            <v>Formation professionnelle (FP)</v>
          </cell>
          <cell r="I11" t="str">
            <v>OUI</v>
          </cell>
        </row>
        <row r="12">
          <cell r="C12" t="str">
            <v>Formation initiale (FI) / Formation professionnelle (FP)</v>
          </cell>
          <cell r="I12" t="str">
            <v>NON</v>
          </cell>
        </row>
        <row r="13">
          <cell r="C13" t="str">
            <v xml:space="preserve">Formation initiale (FI) / Formation en alternance via l'apprentissage (FA) </v>
          </cell>
        </row>
        <row r="14">
          <cell r="A14" t="str">
            <v>S1</v>
          </cell>
          <cell r="C14" t="str">
            <v>Formation initiale (FI) / Formation en alternance via contrat de professionnalisation (CP)</v>
          </cell>
        </row>
        <row r="15">
          <cell r="A15" t="str">
            <v>S2</v>
          </cell>
          <cell r="C15" t="str">
            <v>Formation en alternance via l'apprentissage (FA) / Formation en alternance via contrat de professionnalisation (CP)</v>
          </cell>
        </row>
        <row r="16">
          <cell r="A16" t="str">
            <v>S3</v>
          </cell>
          <cell r="C16" t="str">
            <v>Formation en alternance via l'apprentissage (FA) / Formation professionnelle (FP)</v>
          </cell>
        </row>
        <row r="17">
          <cell r="A17" t="str">
            <v>S4</v>
          </cell>
          <cell r="C17" t="str">
            <v>Formation en alternance via contrat de professionnalisation (CP) / Formation professionnelle (FP)</v>
          </cell>
        </row>
        <row r="18">
          <cell r="A18" t="str">
            <v>S5</v>
          </cell>
          <cell r="C18" t="str">
            <v>Formation initiale (FI) / Formation en alternance via contrat de professionnalisation (CP) / Formation professionnelle (FP)</v>
          </cell>
        </row>
        <row r="19">
          <cell r="A19" t="str">
            <v>S6</v>
          </cell>
          <cell r="C19" t="str">
            <v>Formation initiale (FI) / Formation en alternance via l'apprentissage (FA) / Formation en alternance via contrat de professionnalisation (CP)</v>
          </cell>
        </row>
        <row r="20">
          <cell r="C20" t="str">
            <v>Formation initiale (FI) / Formation en alternance via contrat de professionnalisation (CP) / Formation professionnelle (FP)</v>
          </cell>
          <cell r="K20" t="str">
            <v>EIDD</v>
          </cell>
        </row>
        <row r="21">
          <cell r="C21" t="str">
            <v>Formation initiale (FI) / Formation en alternance via l'apprentissage (FA) / Formation professionnelle (FP)</v>
          </cell>
          <cell r="K21" t="str">
            <v>Faculté de Droit et d'Economie Gestion</v>
          </cell>
        </row>
        <row r="22">
          <cell r="C22" t="str">
            <v>Formation en alternance via l'apprentissage (FA) / Formation en alternance via contrat de professionnalisation (CP) / Formation professionnelle (FP)</v>
          </cell>
          <cell r="K22" t="str">
            <v>IHSS</v>
          </cell>
        </row>
        <row r="23">
          <cell r="C23" t="str">
            <v>Formation initiale (FI) / Formation en alternance via l'apprentissage (FA) / Formation en alternance via contrat de professionnalisation (CP) / Formation professionnelle (FP)</v>
          </cell>
          <cell r="K23" t="str">
            <v>Institut de Psychologie</v>
          </cell>
        </row>
        <row r="24">
          <cell r="K24" t="str">
            <v>IPGP</v>
          </cell>
        </row>
        <row r="25">
          <cell r="K25" t="str">
            <v>IUT de Paris - Rives de Seine</v>
          </cell>
        </row>
        <row r="26">
          <cell r="K26" t="str">
            <v>IUT de Paris Pajol</v>
          </cell>
        </row>
        <row r="27">
          <cell r="K27" t="str">
            <v>UFR de Chimie</v>
          </cell>
        </row>
        <row r="28">
          <cell r="K28" t="str">
            <v>UFR de Médecine</v>
          </cell>
        </row>
        <row r="29">
          <cell r="K29" t="str">
            <v>UFR de Pharmacie</v>
          </cell>
        </row>
        <row r="30">
          <cell r="K30" t="str">
            <v>UFR de Physique</v>
          </cell>
        </row>
        <row r="31">
          <cell r="K31" t="str">
            <v>UFR des Sciences du Vivant</v>
          </cell>
        </row>
        <row r="32">
          <cell r="K32" t="str">
            <v>UFR des Sciences Fondamentales et Biomédicales</v>
          </cell>
        </row>
        <row r="33">
          <cell r="K33" t="str">
            <v>UFR des Sciences Humaines et Sociales</v>
          </cell>
        </row>
        <row r="34">
          <cell r="K34" t="str">
            <v>UFR d'Odontologie</v>
          </cell>
        </row>
        <row r="35">
          <cell r="K35" t="str">
            <v>UFR EILA</v>
          </cell>
        </row>
        <row r="36">
          <cell r="K36" t="str">
            <v>UFR Etudes Anglophones</v>
          </cell>
        </row>
        <row r="37">
          <cell r="K37" t="str">
            <v>UFR GHES</v>
          </cell>
        </row>
        <row r="38">
          <cell r="K38" t="str">
            <v>UFR Informatique</v>
          </cell>
        </row>
        <row r="39">
          <cell r="K39" t="str">
            <v>UFR LAC</v>
          </cell>
        </row>
        <row r="40">
          <cell r="K40" t="str">
            <v>UFR LCAO</v>
          </cell>
        </row>
        <row r="41">
          <cell r="C41" t="str">
            <v>BLOC UE Fondamentales</v>
          </cell>
          <cell r="K41" t="str">
            <v>UFR Linguistique</v>
          </cell>
        </row>
        <row r="42">
          <cell r="C42" t="str">
            <v>BLOC UE Transverses</v>
          </cell>
          <cell r="K42" t="str">
            <v xml:space="preserve">UFR Mathématiques  </v>
          </cell>
        </row>
        <row r="43">
          <cell r="C43" t="str">
            <v>BLOC UE Optionnelles</v>
          </cell>
          <cell r="K43" t="str">
            <v>UFR Mathématiques Informatique</v>
          </cell>
        </row>
        <row r="44">
          <cell r="K44" t="str">
            <v>UFR STAPS</v>
          </cell>
        </row>
        <row r="45">
          <cell r="K45" t="str">
            <v>Faculté de Santé</v>
          </cell>
        </row>
        <row r="46">
          <cell r="K46" t="str">
            <v>Faculté des Sciences</v>
          </cell>
        </row>
        <row r="47">
          <cell r="K47" t="str">
            <v>Faculté Sociétés et Humanités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ésentation"/>
      <sheetName val="2M1. MCCC spécifiques"/>
      <sheetName val="2M2. MCCC spécifiques"/>
      <sheetName val="3. Maquette"/>
      <sheetName val="4. Calcul du nombre de groupes"/>
      <sheetName val="5. Correspondance moodle-RI"/>
      <sheetName val="Compétences"/>
      <sheetName val="Liste des mentions"/>
      <sheetName val="BDD"/>
    </sheetNames>
    <sheetDataSet>
      <sheetData sheetId="0"/>
      <sheetData sheetId="1"/>
      <sheetData sheetId="2"/>
      <sheetData sheetId="3"/>
      <sheetData sheetId="4"/>
      <sheetData sheetId="5"/>
      <sheetData sheetId="6"/>
      <sheetData sheetId="7">
        <row r="4">
          <cell r="A4" t="str">
            <v>ANALYSE ET POLITIQUE ÉCONOMIQUE</v>
          </cell>
        </row>
        <row r="5">
          <cell r="A5" t="str">
            <v>APPROCHES INTERDISCIPLINAIRES DE LA RECHERCHE ET DE L'ENSEIGNEMENT (AIRE)</v>
          </cell>
        </row>
        <row r="6">
          <cell r="A6" t="str">
            <v>BIO-INFORMATIQUE</v>
          </cell>
        </row>
        <row r="7">
          <cell r="A7" t="str">
            <v>BIOLOGIE INTÉGRATIVE ET PHYSIOLOGIE</v>
          </cell>
        </row>
        <row r="8">
          <cell r="A8" t="str">
            <v>BIOLOGIE MOLÉCULAIRE ET CELLULAIRE</v>
          </cell>
        </row>
        <row r="9">
          <cell r="A9" t="str">
            <v>BIOLOGIE-SANTÉ</v>
          </cell>
        </row>
        <row r="10">
          <cell r="A10" t="str">
            <v>CHIMIE</v>
          </cell>
        </row>
        <row r="11">
          <cell r="A11" t="str">
            <v>CINÉMA ET AUDIOVISUEL</v>
          </cell>
        </row>
        <row r="12">
          <cell r="A12" t="str">
            <v>COMPTABILITÉ - CONTRÔLE - AUDIT</v>
          </cell>
        </row>
        <row r="13">
          <cell r="A13" t="str">
            <v>CONTRÔLE DE GESTION ET AUDIT ORGANISATIONNEL</v>
          </cell>
        </row>
        <row r="14">
          <cell r="A14" t="str">
            <v>CRÉATION ARTISTIQUE</v>
          </cell>
        </row>
        <row r="15">
          <cell r="A15" t="str">
            <v>DIDACTIQUE DES LANGUES</v>
          </cell>
        </row>
        <row r="16">
          <cell r="A16" t="str">
            <v>DIDACTIQUE DES SCIENCES</v>
          </cell>
        </row>
        <row r="17">
          <cell r="A17" t="str">
            <v>DROIT BANCAIRE ET FINANCIER</v>
          </cell>
        </row>
        <row r="18">
          <cell r="A18" t="str">
            <v>DROIT COMPARÉ</v>
          </cell>
        </row>
        <row r="19">
          <cell r="A19" t="str">
            <v>DROIT DE LA SANTÉ</v>
          </cell>
        </row>
        <row r="20">
          <cell r="A20" t="str">
            <v>DROIT DES AFFAIRES</v>
          </cell>
        </row>
        <row r="21">
          <cell r="A21" t="str">
            <v>DROIT DU NUMÉRIQUE</v>
          </cell>
        </row>
        <row r="22">
          <cell r="A22" t="str">
            <v>DROIT INTERNATIONAL</v>
          </cell>
        </row>
        <row r="23">
          <cell r="A23" t="str">
            <v>DROIT NOTARIAL</v>
          </cell>
        </row>
        <row r="24">
          <cell r="A24" t="str">
            <v>DROIT PRIVÉ</v>
          </cell>
        </row>
        <row r="25">
          <cell r="A25" t="str">
            <v>DROIT PUBLIC</v>
          </cell>
        </row>
        <row r="26">
          <cell r="A26" t="str">
            <v>ÉCONOMIE APPLIQUÉE</v>
          </cell>
        </row>
        <row r="27">
          <cell r="A27" t="str">
            <v>ÉCONOMIE DE LA SANTÉ</v>
          </cell>
        </row>
        <row r="28">
          <cell r="A28" t="str">
            <v>ÉNERGIE</v>
          </cell>
        </row>
        <row r="29">
          <cell r="A29" t="str">
            <v>ERGONOMIE</v>
          </cell>
        </row>
        <row r="30">
          <cell r="A30" t="str">
            <v>ÉTHIQUE</v>
          </cell>
        </row>
        <row r="31">
          <cell r="A31" t="str">
            <v>GÉNÉTIQUE</v>
          </cell>
        </row>
        <row r="32">
          <cell r="A32" t="str">
            <v>GÉOGRAPHIE, AMÉNAGEMENT, ENVIRONNEMENT ET DÉVELOPPEMENT</v>
          </cell>
        </row>
        <row r="33">
          <cell r="A33" t="str">
            <v>GESTION DES RESSOURCES HUMAINES</v>
          </cell>
        </row>
        <row r="34">
          <cell r="A34" t="str">
            <v>HISTOIRE DU DROIT ET DES INSTITUTIONS</v>
          </cell>
        </row>
        <row r="35">
          <cell r="A35" t="str">
            <v>HISTOIRE ET PHILOSOPHIE DES SCIENCES</v>
          </cell>
        </row>
        <row r="36">
          <cell r="A36" t="str">
            <v>HISTOIRE, CIVILISATIONS, PATRIMOINE</v>
          </cell>
        </row>
        <row r="37">
          <cell r="A37" t="str">
            <v xml:space="preserve">INFORMATIQUE </v>
          </cell>
        </row>
        <row r="38">
          <cell r="A38" t="str">
            <v xml:space="preserve">INFORMATIQUE </v>
          </cell>
        </row>
        <row r="39">
          <cell r="A39" t="str">
            <v>INGÉNIERIE DE LA SANTÉ</v>
          </cell>
        </row>
        <row r="40">
          <cell r="A40" t="str">
            <v>DROIT PRIVÉ</v>
          </cell>
        </row>
        <row r="41">
          <cell r="A41" t="str">
            <v>LANGUES ÉTRANGÈRES APPLIQUEES</v>
          </cell>
        </row>
        <row r="42">
          <cell r="A42" t="str">
            <v>LANGUES, LITTERATURES ET CIVILISATIONS ÉTRANGÈRES ET RÉGIONALES</v>
          </cell>
        </row>
        <row r="43">
          <cell r="A43" t="str">
            <v>LETTRES ET HUMANITÉS</v>
          </cell>
        </row>
        <row r="44">
          <cell r="A44" t="str">
            <v>LETTRES ET HUMANITÉS</v>
          </cell>
        </row>
        <row r="45">
          <cell r="A45" t="str">
            <v>MANAGEMENT</v>
          </cell>
        </row>
        <row r="46">
          <cell r="A46" t="str">
            <v>MATHÉMATIQUES ET APPLICATIONS</v>
          </cell>
        </row>
        <row r="47">
          <cell r="A47" t="str">
            <v>MATHÉMATIQUES ET APPLICATIONS</v>
          </cell>
        </row>
        <row r="48">
          <cell r="A48" t="str">
            <v>MÉTHODES INFORMATIQUES APPLIQUÉES À LA GESTION DES ENTREPRISES - MIAGE</v>
          </cell>
        </row>
        <row r="49">
          <cell r="A49" t="str">
            <v>MÉTIERS DES ÉTUDES, DU CONSEIL ET DE L'INTERVENTION (MECI)</v>
          </cell>
        </row>
        <row r="50">
          <cell r="A50" t="str">
            <v>MONNAIE, BANQUE, FINANCE, ASSURANCE</v>
          </cell>
        </row>
        <row r="51">
          <cell r="A51" t="str">
            <v>NEUROSCIENCES</v>
          </cell>
        </row>
        <row r="52">
          <cell r="A52" t="str">
            <v>PHYSIQUE FONDAMENTALE ET APPLICATIONS</v>
          </cell>
        </row>
        <row r="53">
          <cell r="A53" t="str">
            <v>PSYCHOLOGIE</v>
          </cell>
        </row>
        <row r="54">
          <cell r="A54" t="str">
            <v>ÉCONOMIE ET PSYCHOLOGIE</v>
          </cell>
        </row>
        <row r="55">
          <cell r="A55" t="str">
            <v>PSYCHOLOGIE : PSYCHOPATHOLOGIE CLINIQUE PSYCHANALYTIQUE</v>
          </cell>
        </row>
        <row r="56">
          <cell r="A56" t="str">
            <v>PSYCHOLOGIE CLINIQUE, PSYCHOPATHOLOGIE ET PSYCHOLOGIE DE LA SANTÉ</v>
          </cell>
        </row>
        <row r="57">
          <cell r="A57" t="str">
            <v>PSYCHOLOGIE : NEUROPSYCHOLOGIE</v>
          </cell>
        </row>
        <row r="58">
          <cell r="A58" t="str">
            <v>PSYCHOLOGIE DU DÉVELOPPEMENT</v>
          </cell>
        </row>
        <row r="59">
          <cell r="A59" t="str">
            <v>PSYCHOLOGIE SOCIALE, DU TRAVAIL ET DES ORGANISATIONS</v>
          </cell>
        </row>
        <row r="60">
          <cell r="A60" t="str">
            <v>RISQUES ET ENVIRONNEMENT</v>
          </cell>
        </row>
        <row r="61">
          <cell r="A61" t="str">
            <v>SANTÉ</v>
          </cell>
        </row>
        <row r="62">
          <cell r="A62" t="str">
            <v>SANTÉ PUBLIQUE</v>
          </cell>
        </row>
        <row r="63">
          <cell r="A63" t="str">
            <v>SCIENCE DES MATERIAUX AVANCES ET NANOTECHNOLOGIE / ADVANCED MATERIALS SCIENCE AND NANOTECHNOLOGY</v>
          </cell>
        </row>
        <row r="64">
          <cell r="A64" t="str">
            <v>SCIENCES COGNITIVES</v>
          </cell>
        </row>
        <row r="65">
          <cell r="A65" t="str">
            <v>SCIENCES DE LA TERRE ET DES PLANÈTES, ENVIRONNEMENT</v>
          </cell>
        </row>
        <row r="66">
          <cell r="A66" t="str">
            <v>SCIENCES DE L'ÉDUCATION ET DE LA FORMATION</v>
          </cell>
        </row>
        <row r="67">
          <cell r="A67" t="str">
            <v>SCIENCES DU LANGAGE</v>
          </cell>
        </row>
        <row r="68">
          <cell r="A68" t="str">
            <v>SCIENCES DU MÉDICAMENT ET DES PRODUITS DE SANTÉ</v>
          </cell>
        </row>
        <row r="69">
          <cell r="A69" t="str">
            <v>SCIENCES ET GÉNIE DES MATÉRIAUX</v>
          </cell>
        </row>
        <row r="70">
          <cell r="A70" t="str">
            <v>SCIENCES SOCIALES</v>
          </cell>
        </row>
        <row r="71">
          <cell r="A71" t="str">
            <v>SOCIOLOGIE</v>
          </cell>
        </row>
        <row r="72">
          <cell r="A72" t="str">
            <v>SPACE (OBSERVATOIRE DE LA TERRE  - ASTROPHYSIQUE 6 INGENIERIE DES SATELLITES) / SPACE (EARTH OBSERVATION - ASTROPHYSICS - SATELLITE TECHNOLOGIES</v>
          </cell>
        </row>
        <row r="73">
          <cell r="A73" t="str">
            <v>STAPS : ACTIVITÉ PHYSIQUE ET ADAPTÉE ET SANTÉ</v>
          </cell>
        </row>
        <row r="74">
          <cell r="A74" t="str">
            <v>STAPS : ENTRAÎNEMENT ET OPTIMISATION DE LA PERFORMANCE SPORTIVE</v>
          </cell>
        </row>
        <row r="75">
          <cell r="A75" t="str">
            <v>TOXICOLOGIE ET ÉCO-TOXICOLOGIE</v>
          </cell>
        </row>
        <row r="76">
          <cell r="A76" t="str">
            <v>TRADUCTION ET INTERPRÉTATION</v>
          </cell>
        </row>
        <row r="77">
          <cell r="A77" t="str">
            <v>CHIMIE ET SCIENCES DES MATERIAUX</v>
          </cell>
        </row>
        <row r="78">
          <cell r="A78" t="str">
            <v>SCIENCE DES DONNÉES</v>
          </cell>
        </row>
      </sheetData>
      <sheetData sheetId="8">
        <row r="1">
          <cell r="A1" t="str">
            <v>Semestre 1</v>
          </cell>
          <cell r="C1" t="str">
            <v>EIDD</v>
          </cell>
          <cell r="G1" t="str">
            <v>Faculté de Santé</v>
          </cell>
          <cell r="J1" t="str">
            <v>OUI</v>
          </cell>
          <cell r="L1" t="str">
            <v>Formation initiale (FI)</v>
          </cell>
        </row>
        <row r="2">
          <cell r="A2" t="str">
            <v>Semestre 2</v>
          </cell>
          <cell r="C2" t="str">
            <v>Faculté de Droit et d'Economie Gestion</v>
          </cell>
          <cell r="G2" t="str">
            <v>Faculté des Sciences</v>
          </cell>
          <cell r="J2" t="str">
            <v>NON</v>
          </cell>
          <cell r="L2" t="str">
            <v>Formation en alternance via l'apprentissage (FA)</v>
          </cell>
        </row>
        <row r="3">
          <cell r="A3" t="str">
            <v>Semestre 3</v>
          </cell>
          <cell r="C3" t="str">
            <v>IHSS</v>
          </cell>
          <cell r="G3" t="str">
            <v>Faculté Sociétés et Humanités</v>
          </cell>
          <cell r="L3" t="str">
            <v>Formation en alternance via contrat de professionnalisation (CP)</v>
          </cell>
        </row>
        <row r="4">
          <cell r="A4" t="str">
            <v>Semestre 4</v>
          </cell>
          <cell r="C4" t="str">
            <v>Institut de Psychologie</v>
          </cell>
          <cell r="G4" t="str">
            <v>IPGP</v>
          </cell>
          <cell r="J4" t="str">
            <v>OUI</v>
          </cell>
          <cell r="L4" t="str">
            <v>Formation professionnelle (FP)</v>
          </cell>
        </row>
        <row r="5">
          <cell r="A5" t="str">
            <v>Semestre 5</v>
          </cell>
          <cell r="C5" t="str">
            <v>IPGP</v>
          </cell>
          <cell r="J5" t="str">
            <v>NON</v>
          </cell>
          <cell r="L5" t="str">
            <v>Formation initiale (FI) / Formation professionnelle (FP)</v>
          </cell>
        </row>
        <row r="6">
          <cell r="A6" t="str">
            <v>Semestre 6</v>
          </cell>
          <cell r="C6" t="str">
            <v>IUT de Paris - Rives de Seine</v>
          </cell>
          <cell r="L6" t="str">
            <v xml:space="preserve">Formation initiale (FI) / Formation en alternance via l'apprentissage (FA) </v>
          </cell>
        </row>
        <row r="7">
          <cell r="C7" t="str">
            <v>IUT de Paris Pajol</v>
          </cell>
          <cell r="J7" t="str">
            <v>OUI</v>
          </cell>
          <cell r="L7" t="str">
            <v>Formation initiale (FI) / Formation en alternance via contrat de professionnalisation (CP)</v>
          </cell>
        </row>
        <row r="8">
          <cell r="C8" t="str">
            <v>UFR de Chimie</v>
          </cell>
          <cell r="J8" t="str">
            <v>NON</v>
          </cell>
          <cell r="L8" t="str">
            <v>Formation en alternance via l'apprentissage (FA) / Formation en alternance via contrat de professionnalisation (CP)</v>
          </cell>
        </row>
        <row r="9">
          <cell r="C9" t="str">
            <v>UFR de Médecine</v>
          </cell>
          <cell r="L9" t="str">
            <v>Formation en alternance via l'apprentissage (FA) / Formation professionnelle (FP)</v>
          </cell>
        </row>
        <row r="10">
          <cell r="C10" t="str">
            <v>UFR de Pharmacie</v>
          </cell>
          <cell r="L10" t="str">
            <v>Formation en alternance via contrat de professionnalisation (CP) / Formation professionnelle (FP)</v>
          </cell>
        </row>
        <row r="11">
          <cell r="C11" t="str">
            <v>UFR de Physique</v>
          </cell>
          <cell r="H11" t="str">
            <v>Présentiel</v>
          </cell>
          <cell r="L11" t="str">
            <v>Formation initiale (FI) / Formation en alternance via contrat de professionnalisation (CP) / Formation professionnelle (FP)</v>
          </cell>
        </row>
        <row r="12">
          <cell r="C12" t="str">
            <v>UFR des Sciences du Vivant</v>
          </cell>
          <cell r="H12" t="str">
            <v>Distanciel</v>
          </cell>
          <cell r="L12" t="str">
            <v>Formation initiale (FI) / Formation en alternance via l'apprentissage (FA) / Formation en alternance via contrat de professionnalisation (CP)</v>
          </cell>
        </row>
        <row r="13">
          <cell r="A13" t="str">
            <v>SEMESTRE</v>
          </cell>
          <cell r="C13" t="str">
            <v>UFR des Sciences Fondamentales et Biomédicales</v>
          </cell>
          <cell r="H13" t="str">
            <v>Hybride</v>
          </cell>
          <cell r="J13" t="str">
            <v>Note 0</v>
          </cell>
          <cell r="L13" t="str">
            <v>Formation initiale (FI) / Formation en alternance via contrat de professionnalisation (CP) / Formation professionnelle (FP)</v>
          </cell>
        </row>
        <row r="14">
          <cell r="A14" t="str">
            <v>ITINERAIRE</v>
          </cell>
          <cell r="C14" t="str">
            <v>UFR des Sciences Humaines et Sociales</v>
          </cell>
          <cell r="J14" t="str">
            <v>Coefficient 0</v>
          </cell>
          <cell r="L14" t="str">
            <v>Formation initiale (FI) / Formation en alternance via l'apprentissage (FA) / Formation professionnelle (FP)</v>
          </cell>
        </row>
        <row r="15">
          <cell r="A15" t="str">
            <v>BLOC</v>
          </cell>
          <cell r="C15" t="str">
            <v>UFR d'Odontologie</v>
          </cell>
          <cell r="J15" t="str">
            <v>Défaillant</v>
          </cell>
          <cell r="L15" t="str">
            <v>Formation en alternance via l'apprentissage (FA) / Formation en alternance via contrat de professionnalisation (CP) / Formation professionnelle (FP)</v>
          </cell>
        </row>
        <row r="16">
          <cell r="A16" t="str">
            <v>UE</v>
          </cell>
          <cell r="C16" t="str">
            <v>UFR EILA</v>
          </cell>
          <cell r="J16" t="str">
            <v>Non calcul</v>
          </cell>
          <cell r="L16" t="str">
            <v>Formation initiale (FI) / Formation en alternance via l'apprentissage (FA) / Formation en alternance via contrat de professionnalisation (CP) / Formation professionnelle (FP)</v>
          </cell>
        </row>
        <row r="17">
          <cell r="A17" t="str">
            <v>ECUE</v>
          </cell>
          <cell r="C17" t="str">
            <v>UFR Etudes Anglophones</v>
          </cell>
        </row>
        <row r="18">
          <cell r="A18" t="str">
            <v>ECUE MUTUALISE</v>
          </cell>
          <cell r="C18" t="str">
            <v>UFR GHES</v>
          </cell>
        </row>
        <row r="19">
          <cell r="A19" t="str">
            <v>STAGE</v>
          </cell>
          <cell r="C19" t="str">
            <v>UFR Informatique</v>
          </cell>
        </row>
        <row r="20">
          <cell r="A20"/>
          <cell r="C20" t="str">
            <v>UFR LAC</v>
          </cell>
          <cell r="K20" t="str">
            <v>EIDD</v>
          </cell>
        </row>
        <row r="21">
          <cell r="C21" t="str">
            <v>UFR LCAO</v>
          </cell>
          <cell r="K21" t="str">
            <v>Faculté de Droit et d'Economie Gestion</v>
          </cell>
        </row>
        <row r="22">
          <cell r="C22" t="str">
            <v>UFR Linguistique</v>
          </cell>
          <cell r="H22" t="str">
            <v>Faculté de Santé</v>
          </cell>
          <cell r="K22" t="str">
            <v>IHSS</v>
          </cell>
        </row>
        <row r="23">
          <cell r="C23" t="str">
            <v xml:space="preserve">UFR Mathématiques  </v>
          </cell>
          <cell r="H23" t="str">
            <v>Faculté des Sciences</v>
          </cell>
          <cell r="K23" t="str">
            <v>Institut de Psychologie</v>
          </cell>
        </row>
        <row r="24">
          <cell r="C24" t="str">
            <v>UFR Mathématiques Informatique</v>
          </cell>
          <cell r="H24" t="str">
            <v>Faculté Sociétés et Humanités</v>
          </cell>
          <cell r="K24" t="str">
            <v>IPGP</v>
          </cell>
        </row>
        <row r="25">
          <cell r="C25" t="str">
            <v>UFR STAPS</v>
          </cell>
          <cell r="H25" t="str">
            <v>IPGP</v>
          </cell>
          <cell r="K25" t="str">
            <v>IUT de Paris - Rives de Seine</v>
          </cell>
        </row>
        <row r="26">
          <cell r="C26" t="str">
            <v>Faculté de Santé</v>
          </cell>
          <cell r="K26" t="str">
            <v>IUT de Paris Pajol</v>
          </cell>
        </row>
        <row r="27">
          <cell r="C27" t="str">
            <v>Faculté des Sciences</v>
          </cell>
          <cell r="K27" t="str">
            <v>UFR de Chimie</v>
          </cell>
        </row>
        <row r="28">
          <cell r="C28" t="str">
            <v>Faculté Sociétés et Humanités</v>
          </cell>
          <cell r="K28" t="str">
            <v>UFR de Médecine</v>
          </cell>
        </row>
        <row r="29">
          <cell r="H29" t="str">
            <v>OUI</v>
          </cell>
          <cell r="K29" t="str">
            <v>UFR de Pharmacie</v>
          </cell>
        </row>
        <row r="30">
          <cell r="H30" t="str">
            <v>NON</v>
          </cell>
          <cell r="K30" t="str">
            <v>UFR de Physique</v>
          </cell>
        </row>
        <row r="31">
          <cell r="K31" t="str">
            <v>UFR des Sciences du Vivant</v>
          </cell>
        </row>
        <row r="32">
          <cell r="B32" t="str">
            <v>Formation initiale (FI)</v>
          </cell>
          <cell r="K32" t="str">
            <v>UFR des Sciences Fondamentales et Biomédicales</v>
          </cell>
        </row>
        <row r="33">
          <cell r="B33" t="str">
            <v>Formation en alternance via l'apprentissage (FA)</v>
          </cell>
          <cell r="K33" t="str">
            <v>UFR des Sciences Humaines et Sociales</v>
          </cell>
        </row>
        <row r="34">
          <cell r="B34" t="str">
            <v>Formation en alternance via contrat de professionnalisation (CP)</v>
          </cell>
          <cell r="K34" t="str">
            <v>UFR d'Odontologie</v>
          </cell>
        </row>
        <row r="35">
          <cell r="B35" t="str">
            <v>Formation professionnelle (FP)</v>
          </cell>
          <cell r="K35" t="str">
            <v>UFR EILA</v>
          </cell>
        </row>
        <row r="36">
          <cell r="B36" t="str">
            <v>Formation initiale (FI) / Formation professionnelle (FP)</v>
          </cell>
          <cell r="K36" t="str">
            <v>UFR Etudes Anglophones</v>
          </cell>
        </row>
        <row r="37">
          <cell r="B37" t="str">
            <v xml:space="preserve">Formation initiale (FI) / Formation en alternance via l'apprentissage (FA) </v>
          </cell>
          <cell r="K37" t="str">
            <v>UFR GHES</v>
          </cell>
        </row>
        <row r="38">
          <cell r="B38" t="str">
            <v>Formation initiale (FI) / Formation en alternance via contrat de professionnalisation (CP)</v>
          </cell>
          <cell r="K38" t="str">
            <v>UFR Informatique</v>
          </cell>
        </row>
        <row r="39">
          <cell r="B39" t="str">
            <v>Formation en alternance via l'apprentissage (FA) / Formation en alternance via contrat de professionnalisation (CP)</v>
          </cell>
          <cell r="K39" t="str">
            <v>UFR LAC</v>
          </cell>
        </row>
        <row r="40">
          <cell r="B40" t="str">
            <v>Formation en alternance via l'apprentissage (FA) / Formation professionnelle (FP)</v>
          </cell>
          <cell r="K40" t="str">
            <v>UFR LCAO</v>
          </cell>
        </row>
        <row r="41">
          <cell r="B41" t="str">
            <v>Formation en alternance via contrat de professionnalisation (CP) / Formation professionnelle (FP)</v>
          </cell>
          <cell r="K41" t="str">
            <v>UFR Linguistique</v>
          </cell>
        </row>
        <row r="42">
          <cell r="B42" t="str">
            <v>Formation initiale (FI) / Formation en alternance via contrat de professionnalisation (CP) / Formation professionnelle (FP)</v>
          </cell>
          <cell r="K42" t="str">
            <v xml:space="preserve">UFR Mathématiques  </v>
          </cell>
        </row>
        <row r="43">
          <cell r="B43" t="str">
            <v>Formation initiale (FI) / Formation en alternance via l'apprentissage (FA) / Formation en alternance via contrat de professionnalisation (CP)</v>
          </cell>
          <cell r="K43" t="str">
            <v>UFR Mathématiques Informatique</v>
          </cell>
        </row>
        <row r="44">
          <cell r="B44" t="str">
            <v>Formation initiale (FI) / Formation en alternance via contrat de professionnalisation (CP) / Formation professionnelle (FP)</v>
          </cell>
          <cell r="K44" t="str">
            <v>UFR STAPS</v>
          </cell>
        </row>
        <row r="45">
          <cell r="B45" t="str">
            <v>Formation initiale (FI) / Formation en alternance via l'apprentissage (FA) / Formation professionnelle (FP)</v>
          </cell>
          <cell r="K45" t="str">
            <v>Faculté de Santé</v>
          </cell>
        </row>
        <row r="46">
          <cell r="B46" t="str">
            <v>Formation en alternance via l'apprentissage (FA) / Formation en alternance via contrat de professionnalisation (CP) / Formation professionnelle (FP)</v>
          </cell>
          <cell r="K46" t="str">
            <v>Faculté des Sciences</v>
          </cell>
        </row>
        <row r="47">
          <cell r="B47" t="str">
            <v>Formation initiale (FI) / Formation en alternance via l'apprentissage (FA) / Formation en alternance via contrat de professionnalisation (CP) / Formation professionnelle (FP)</v>
          </cell>
          <cell r="K47" t="str">
            <v>Faculté Sociétés et Humanités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ésentation"/>
      <sheetName val="2. MCCC spécifiques"/>
      <sheetName val="3. Maquette"/>
      <sheetName val="4. Correspondance moodle-RI"/>
      <sheetName val="Liste des mentions"/>
      <sheetName val="Compétences"/>
      <sheetName val="BDD"/>
    </sheetNames>
    <sheetDataSet>
      <sheetData sheetId="0" refreshError="1"/>
      <sheetData sheetId="1" refreshError="1"/>
      <sheetData sheetId="2">
        <row r="21">
          <cell r="C21">
            <v>0</v>
          </cell>
        </row>
      </sheetData>
      <sheetData sheetId="3" refreshError="1"/>
      <sheetData sheetId="4" refreshError="1"/>
      <sheetData sheetId="5" refreshError="1"/>
      <sheetData sheetId="6">
        <row r="1">
          <cell r="C1" t="str">
            <v>Faculté de Santé</v>
          </cell>
        </row>
        <row r="2">
          <cell r="C2" t="str">
            <v>Faculté des Sciences</v>
          </cell>
        </row>
        <row r="3">
          <cell r="C3" t="str">
            <v>Faculté Sociétés et Humanités</v>
          </cell>
          <cell r="E3" t="str">
            <v>100% présentiel</v>
          </cell>
        </row>
        <row r="4">
          <cell r="C4" t="str">
            <v>IPGP</v>
          </cell>
          <cell r="E4" t="str">
            <v>100% distanciel</v>
          </cell>
        </row>
        <row r="5">
          <cell r="E5" t="str">
            <v>Mixte (présentiel et distanciel)</v>
          </cell>
        </row>
        <row r="8">
          <cell r="C8" t="str">
            <v>Formation initiale (FI)</v>
          </cell>
        </row>
        <row r="9">
          <cell r="C9" t="str">
            <v>Formation en alternance via l'apprentissage (FA)</v>
          </cell>
        </row>
        <row r="10">
          <cell r="C10" t="str">
            <v>Formation en alternance via contrat de professionnalisation (CP)</v>
          </cell>
        </row>
        <row r="11">
          <cell r="C11" t="str">
            <v>Formation professionnelle (FP)</v>
          </cell>
          <cell r="I11" t="str">
            <v>OUI</v>
          </cell>
        </row>
        <row r="12">
          <cell r="C12" t="str">
            <v>Formation initiale (FI) / Formation professionnelle (FP)</v>
          </cell>
          <cell r="I12" t="str">
            <v>NON</v>
          </cell>
        </row>
        <row r="13">
          <cell r="C13" t="str">
            <v xml:space="preserve">Formation initiale (FI) / Formation en alternance via l'apprentissage (FA) </v>
          </cell>
        </row>
        <row r="14">
          <cell r="A14" t="str">
            <v>S1</v>
          </cell>
          <cell r="C14" t="str">
            <v>Formation initiale (FI) / Formation en alternance via contrat de professionnalisation (CP)</v>
          </cell>
        </row>
        <row r="15">
          <cell r="A15" t="str">
            <v>S2</v>
          </cell>
          <cell r="C15" t="str">
            <v>Formation en alternance via l'apprentissage (FA) / Formation en alternance via contrat de professionnalisation (CP)</v>
          </cell>
        </row>
        <row r="16">
          <cell r="A16" t="str">
            <v>S3</v>
          </cell>
          <cell r="C16" t="str">
            <v>Formation en alternance via l'apprentissage (FA) / Formation professionnelle (FP)</v>
          </cell>
        </row>
        <row r="17">
          <cell r="A17" t="str">
            <v>S4</v>
          </cell>
          <cell r="C17" t="str">
            <v>Formation en alternance via contrat de professionnalisation (CP) / Formation professionnelle (FP)</v>
          </cell>
        </row>
        <row r="18">
          <cell r="A18" t="str">
            <v>S5</v>
          </cell>
          <cell r="C18" t="str">
            <v>Formation initiale (FI) / Formation en alternance via contrat de professionnalisation (CP) / Formation professionnelle (FP)</v>
          </cell>
        </row>
        <row r="19">
          <cell r="A19" t="str">
            <v>S6</v>
          </cell>
          <cell r="C19" t="str">
            <v>Formation initiale (FI) / Formation en alternance via l'apprentissage (FA) / Formation en alternance via contrat de professionnalisation (CP)</v>
          </cell>
        </row>
        <row r="20">
          <cell r="C20" t="str">
            <v>Formation initiale (FI) / Formation en alternance via contrat de professionnalisation (CP) / Formation professionnelle (FP)</v>
          </cell>
          <cell r="K20" t="str">
            <v>EIDD</v>
          </cell>
        </row>
        <row r="21">
          <cell r="C21" t="str">
            <v>Formation initiale (FI) / Formation en alternance via l'apprentissage (FA) / Formation professionnelle (FP)</v>
          </cell>
          <cell r="K21" t="str">
            <v>Faculté de Droit et d'Economie Gestion</v>
          </cell>
        </row>
        <row r="22">
          <cell r="C22" t="str">
            <v>Formation en alternance via l'apprentissage (FA) / Formation en alternance via contrat de professionnalisation (CP) / Formation professionnelle (FP)</v>
          </cell>
          <cell r="K22" t="str">
            <v>IHSS</v>
          </cell>
        </row>
        <row r="23">
          <cell r="C23" t="str">
            <v>Formation initiale (FI) / Formation en alternance via l'apprentissage (FA) / Formation en alternance via contrat de professionnalisation (CP) / Formation professionnelle (FP)</v>
          </cell>
          <cell r="K23" t="str">
            <v>Institut de Psychologie</v>
          </cell>
        </row>
        <row r="24">
          <cell r="K24" t="str">
            <v>IPGP</v>
          </cell>
        </row>
        <row r="25">
          <cell r="K25" t="str">
            <v>IUT de Paris - Rives de Seine</v>
          </cell>
        </row>
        <row r="26">
          <cell r="K26" t="str">
            <v>IUT de Paris Pajol</v>
          </cell>
        </row>
        <row r="27">
          <cell r="K27" t="str">
            <v>UFR de Chimie</v>
          </cell>
        </row>
        <row r="28">
          <cell r="K28" t="str">
            <v>UFR de Médecine</v>
          </cell>
        </row>
        <row r="29">
          <cell r="K29" t="str">
            <v>UFR de Pharmacie</v>
          </cell>
        </row>
        <row r="30">
          <cell r="K30" t="str">
            <v>UFR de Physique</v>
          </cell>
        </row>
        <row r="31">
          <cell r="K31" t="str">
            <v>UFR des Sciences du Vivant</v>
          </cell>
        </row>
        <row r="32">
          <cell r="K32" t="str">
            <v>UFR des Sciences Fondamentales et Biomédicales</v>
          </cell>
        </row>
        <row r="33">
          <cell r="K33" t="str">
            <v>UFR des Sciences Humaines et Sociales</v>
          </cell>
        </row>
        <row r="34">
          <cell r="K34" t="str">
            <v>UFR d'Odontologie</v>
          </cell>
        </row>
        <row r="35">
          <cell r="K35" t="str">
            <v>UFR EILA</v>
          </cell>
        </row>
        <row r="36">
          <cell r="K36" t="str">
            <v>UFR Etudes Anglophones</v>
          </cell>
        </row>
        <row r="37">
          <cell r="K37" t="str">
            <v>UFR GHES</v>
          </cell>
        </row>
        <row r="38">
          <cell r="K38" t="str">
            <v>UFR Informatique</v>
          </cell>
        </row>
        <row r="39">
          <cell r="K39" t="str">
            <v>UFR LAC</v>
          </cell>
        </row>
        <row r="40">
          <cell r="K40" t="str">
            <v>UFR LCAO</v>
          </cell>
        </row>
        <row r="41">
          <cell r="K41" t="str">
            <v>UFR Linguistique</v>
          </cell>
        </row>
        <row r="42">
          <cell r="K42" t="str">
            <v xml:space="preserve">UFR Mathématiques  </v>
          </cell>
        </row>
        <row r="43">
          <cell r="K43" t="str">
            <v>UFR Mathématiques Informatique</v>
          </cell>
        </row>
        <row r="44">
          <cell r="K44" t="str">
            <v>UFR STAPS</v>
          </cell>
        </row>
        <row r="45">
          <cell r="K45" t="str">
            <v>Faculté de Santé</v>
          </cell>
        </row>
        <row r="46">
          <cell r="K46" t="str">
            <v>Faculté des Sciences</v>
          </cell>
        </row>
        <row r="47">
          <cell r="K47" t="str">
            <v>Faculté Sociétés et Humanités</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 Sommaire"/>
      <sheetName val="1. Mode d'emploi"/>
      <sheetName val="2. Fiche d'identité formation"/>
      <sheetName val="3. MCCC spécifiques"/>
      <sheetName val="4. Maquette"/>
      <sheetName val="Compétences"/>
      <sheetName val="Liste des mentions"/>
      <sheetName val="BDD"/>
    </sheetNames>
    <sheetDataSet>
      <sheetData sheetId="0"/>
      <sheetData sheetId="1"/>
      <sheetData sheetId="2"/>
      <sheetData sheetId="3"/>
      <sheetData sheetId="4"/>
      <sheetData sheetId="5"/>
      <sheetData sheetId="6"/>
      <sheetData sheetId="7">
        <row r="1">
          <cell r="A1" t="str">
            <v>Semestre 1</v>
          </cell>
          <cell r="C1" t="str">
            <v>EIDD</v>
          </cell>
          <cell r="G1" t="str">
            <v>Faculté de Santé</v>
          </cell>
          <cell r="J1" t="str">
            <v>OUI</v>
          </cell>
          <cell r="L1" t="str">
            <v>Formation initiale (FI)</v>
          </cell>
        </row>
        <row r="2">
          <cell r="A2" t="str">
            <v>Semestre 2</v>
          </cell>
          <cell r="C2" t="str">
            <v>Faculté de Droit et d'Economie Gestion</v>
          </cell>
          <cell r="G2" t="str">
            <v>Faculté des Sciences</v>
          </cell>
          <cell r="J2" t="str">
            <v>NON</v>
          </cell>
          <cell r="L2" t="str">
            <v>Formation en alternance via l'apprentissage (FA)</v>
          </cell>
        </row>
        <row r="3">
          <cell r="A3" t="str">
            <v>Semestre 3</v>
          </cell>
          <cell r="C3" t="str">
            <v>IHSS</v>
          </cell>
          <cell r="G3" t="str">
            <v>Faculté Sociétés et Humanités</v>
          </cell>
          <cell r="L3" t="str">
            <v>Formation en alternance via contrat de professionnalisation (CP)</v>
          </cell>
        </row>
        <row r="4">
          <cell r="A4" t="str">
            <v>Semestre 4</v>
          </cell>
          <cell r="C4" t="str">
            <v>Institut de Psychologie</v>
          </cell>
          <cell r="G4" t="str">
            <v>IPGP</v>
          </cell>
          <cell r="J4" t="str">
            <v>OUI</v>
          </cell>
          <cell r="L4" t="str">
            <v>Formation professionnelle (FP)</v>
          </cell>
        </row>
        <row r="5">
          <cell r="A5" t="str">
            <v>Semestre 5</v>
          </cell>
          <cell r="C5" t="str">
            <v>IPGP</v>
          </cell>
          <cell r="J5" t="str">
            <v>NON</v>
          </cell>
          <cell r="L5" t="str">
            <v>Formation initiale (FI) / Formation professionnelle (FP)</v>
          </cell>
        </row>
        <row r="6">
          <cell r="A6" t="str">
            <v>Semestre 6</v>
          </cell>
          <cell r="C6" t="str">
            <v>IUT de Paris - Rives de Seine</v>
          </cell>
          <cell r="L6" t="str">
            <v xml:space="preserve">Formation initiale (FI) / Formation en alternance via l'apprentissage (FA) </v>
          </cell>
        </row>
        <row r="7">
          <cell r="C7" t="str">
            <v>IUT de Paris Pajol</v>
          </cell>
          <cell r="J7" t="str">
            <v>OUI</v>
          </cell>
          <cell r="L7" t="str">
            <v>Formation initiale (FI) / Formation en alternance via contrat de professionnalisation (CP)</v>
          </cell>
        </row>
        <row r="8">
          <cell r="C8" t="str">
            <v>UFR de Chimie</v>
          </cell>
          <cell r="J8" t="str">
            <v>NON</v>
          </cell>
          <cell r="L8" t="str">
            <v>Formation en alternance via l'apprentissage (FA) / Formation en alternance via contrat de professionnalisation (CP)</v>
          </cell>
        </row>
        <row r="9">
          <cell r="C9" t="str">
            <v>UFR de Médecine</v>
          </cell>
          <cell r="L9" t="str">
            <v>Formation en alternance via l'apprentissage (FA) / Formation professionnelle (FP)</v>
          </cell>
        </row>
        <row r="10">
          <cell r="C10" t="str">
            <v>UFR de Pharmacie</v>
          </cell>
          <cell r="L10" t="str">
            <v>Formation en alternance via contrat de professionnalisation (CP) / Formation professionnelle (FP)</v>
          </cell>
        </row>
        <row r="11">
          <cell r="C11" t="str">
            <v>UFR de Physique</v>
          </cell>
          <cell r="H11" t="str">
            <v>Présentiel</v>
          </cell>
          <cell r="L11" t="str">
            <v>Formation initiale (FI) / Formation en alternance via contrat de professionnalisation (CP) / Formation professionnelle (FP)</v>
          </cell>
        </row>
        <row r="12">
          <cell r="C12" t="str">
            <v>UFR des Sciences du Vivant</v>
          </cell>
          <cell r="H12" t="str">
            <v>Distanciel</v>
          </cell>
          <cell r="L12" t="str">
            <v>Formation initiale (FI) / Formation en alternance via l'apprentissage (FA) / Formation en alternance via contrat de professionnalisation (CP)</v>
          </cell>
        </row>
        <row r="13">
          <cell r="C13" t="str">
            <v>UFR des Sciences Fondamentales et Biomédicales</v>
          </cell>
          <cell r="H13" t="str">
            <v>Hybride</v>
          </cell>
          <cell r="L13" t="str">
            <v>Formation initiale (FI) / Formation en alternance via contrat de professionnalisation (CP) / Formation professionnelle (FP)</v>
          </cell>
        </row>
        <row r="14">
          <cell r="C14" t="str">
            <v>UFR des Sciences Humaines et Sociales</v>
          </cell>
          <cell r="L14" t="str">
            <v>Formation initiale (FI) / Formation en alternance via l'apprentissage (FA) / Formation professionnelle (FP)</v>
          </cell>
        </row>
        <row r="15">
          <cell r="C15" t="str">
            <v>UFR d'Odontologie</v>
          </cell>
          <cell r="L15" t="str">
            <v>Formation en alternance via l'apprentissage (FA) / Formation en alternance via contrat de professionnalisation (CP) / Formation professionnelle (FP)</v>
          </cell>
        </row>
        <row r="16">
          <cell r="C16" t="str">
            <v>UFR EILA</v>
          </cell>
          <cell r="H16" t="str">
            <v>Bloc</v>
          </cell>
          <cell r="J16" t="str">
            <v>Note 0</v>
          </cell>
          <cell r="L16" t="str">
            <v>Formation initiale (FI) / Formation en alternance via l'apprentissage (FA) / Formation en alternance via contrat de professionnalisation (CP) / Formation professionnelle (FP)</v>
          </cell>
        </row>
        <row r="17">
          <cell r="C17" t="str">
            <v>UFR Etudes Anglophones</v>
          </cell>
          <cell r="H17" t="str">
            <v>Itinéraire</v>
          </cell>
          <cell r="J17" t="str">
            <v>Coefficient 0</v>
          </cell>
        </row>
        <row r="18">
          <cell r="C18" t="str">
            <v>UFR GHES</v>
          </cell>
          <cell r="H18" t="str">
            <v>UE</v>
          </cell>
          <cell r="J18" t="str">
            <v>Défaillant</v>
          </cell>
        </row>
        <row r="19">
          <cell r="C19" t="str">
            <v>UFR Informatique</v>
          </cell>
          <cell r="H19" t="str">
            <v>ECUE</v>
          </cell>
          <cell r="J19" t="str">
            <v>Non calcul</v>
          </cell>
        </row>
        <row r="20">
          <cell r="C20" t="str">
            <v>UFR LAC</v>
          </cell>
        </row>
        <row r="21">
          <cell r="C21" t="str">
            <v>UFR LCAO</v>
          </cell>
        </row>
        <row r="22">
          <cell r="C22" t="str">
            <v>UFR Linguistique</v>
          </cell>
        </row>
        <row r="23">
          <cell r="C23" t="str">
            <v xml:space="preserve">UFR Mathématiques  </v>
          </cell>
        </row>
        <row r="24">
          <cell r="C24" t="str">
            <v>UFR Mathématiques Informatique</v>
          </cell>
        </row>
        <row r="25">
          <cell r="C25" t="str">
            <v>UFR STAPS</v>
          </cell>
        </row>
        <row r="26">
          <cell r="C26" t="str">
            <v>Faculté de Santé</v>
          </cell>
        </row>
        <row r="27">
          <cell r="C27" t="str">
            <v>Faculté des Sciences</v>
          </cell>
        </row>
        <row r="28">
          <cell r="C28" t="str">
            <v>Faculté Sociétés et Humanités</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droit.u-paris.fr/wp-content/uploads/sites/5/2021/10/MCCC-M1-Droit.pdf"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6" Type="http://schemas.openxmlformats.org/officeDocument/2006/relationships/hyperlink" Target="https://www.francecompetences.fr/recherche/rncp/31491/" TargetMode="External"/><Relationship Id="rId21" Type="http://schemas.openxmlformats.org/officeDocument/2006/relationships/hyperlink" Target="https://www.francecompetences.fr/recherche/rncp/34121/" TargetMode="External"/><Relationship Id="rId42" Type="http://schemas.openxmlformats.org/officeDocument/2006/relationships/hyperlink" Target="https://www.francecompetences.fr/recherche/rncp/34129/" TargetMode="External"/><Relationship Id="rId47" Type="http://schemas.openxmlformats.org/officeDocument/2006/relationships/hyperlink" Target="https://www.francecompetences.fr/recherche/rncp/31807/" TargetMode="External"/><Relationship Id="rId63" Type="http://schemas.openxmlformats.org/officeDocument/2006/relationships/hyperlink" Target="https://www.francecompetences.fr/recherche/rncp/31849/" TargetMode="External"/><Relationship Id="rId68" Type="http://schemas.openxmlformats.org/officeDocument/2006/relationships/hyperlink" Target="https://www.francecompetences.fr/recherche/rncp/35917/" TargetMode="External"/><Relationship Id="rId7" Type="http://schemas.openxmlformats.org/officeDocument/2006/relationships/hyperlink" Target="https://www.francecompetences.fr/recherche/rncp/31489/" TargetMode="External"/><Relationship Id="rId2" Type="http://schemas.openxmlformats.org/officeDocument/2006/relationships/hyperlink" Target="https://www.francecompetences.fr/recherche/rncp/34101/" TargetMode="External"/><Relationship Id="rId16" Type="http://schemas.openxmlformats.org/officeDocument/2006/relationships/hyperlink" Target="https://www.francecompetences.fr/recherche/rncp/34123/" TargetMode="External"/><Relationship Id="rId29" Type="http://schemas.openxmlformats.org/officeDocument/2006/relationships/hyperlink" Target="https://www.francecompetences.fr/recherche/rncp/34074/" TargetMode="External"/><Relationship Id="rId11" Type="http://schemas.openxmlformats.org/officeDocument/2006/relationships/hyperlink" Target="https://www.francecompetences.fr/recherche/rncp/31492/" TargetMode="External"/><Relationship Id="rId24" Type="http://schemas.openxmlformats.org/officeDocument/2006/relationships/hyperlink" Target="https://www.francecompetences.fr/recherche/rncp/34034/" TargetMode="External"/><Relationship Id="rId32" Type="http://schemas.openxmlformats.org/officeDocument/2006/relationships/hyperlink" Target="https://www.francecompetences.fr/recherche/rncp/32138/" TargetMode="External"/><Relationship Id="rId37" Type="http://schemas.openxmlformats.org/officeDocument/2006/relationships/hyperlink" Target="https://www.francecompetences.fr/recherche/rncp/34433/" TargetMode="External"/><Relationship Id="rId40" Type="http://schemas.openxmlformats.org/officeDocument/2006/relationships/hyperlink" Target="https://www.francecompetences.fr/recherche/rncp/31499/" TargetMode="External"/><Relationship Id="rId45" Type="http://schemas.openxmlformats.org/officeDocument/2006/relationships/hyperlink" Target="https://www.francecompetences.fr/recherche/rncp/31472/" TargetMode="External"/><Relationship Id="rId53" Type="http://schemas.openxmlformats.org/officeDocument/2006/relationships/hyperlink" Target="https://www.francecompetences.fr/recherche/rncp/31471/" TargetMode="External"/><Relationship Id="rId58" Type="http://schemas.openxmlformats.org/officeDocument/2006/relationships/hyperlink" Target="https://www.francecompetences.fr/recherche/rncp/34295/" TargetMode="External"/><Relationship Id="rId66" Type="http://schemas.openxmlformats.org/officeDocument/2006/relationships/hyperlink" Target="https://www.francecompetences.fr/recherche/rncp/35918/" TargetMode="External"/><Relationship Id="rId5" Type="http://schemas.openxmlformats.org/officeDocument/2006/relationships/hyperlink" Target="https://www.francecompetences.fr/recherche/rncp/31581/" TargetMode="External"/><Relationship Id="rId61" Type="http://schemas.openxmlformats.org/officeDocument/2006/relationships/hyperlink" Target="https://www.francecompetences.fr/recherche/rncp/32137/" TargetMode="External"/><Relationship Id="rId19" Type="http://schemas.openxmlformats.org/officeDocument/2006/relationships/hyperlink" Target="https://www.francecompetences.fr/recherche/rncp/34840/" TargetMode="External"/><Relationship Id="rId14" Type="http://schemas.openxmlformats.org/officeDocument/2006/relationships/hyperlink" Target="https://www.francecompetences.fr/recherche/rncp/34128/" TargetMode="External"/><Relationship Id="rId22" Type="http://schemas.openxmlformats.org/officeDocument/2006/relationships/hyperlink" Target="https://www.francecompetences.fr/recherche/rncp/34098/" TargetMode="External"/><Relationship Id="rId27" Type="http://schemas.openxmlformats.org/officeDocument/2006/relationships/hyperlink" Target="https://www.francecompetences.fr/recherche/rncp/34841/" TargetMode="External"/><Relationship Id="rId30" Type="http://schemas.openxmlformats.org/officeDocument/2006/relationships/hyperlink" Target="https://www.francecompetences.fr/recherche/rncp/34222/" TargetMode="External"/><Relationship Id="rId35" Type="http://schemas.openxmlformats.org/officeDocument/2006/relationships/hyperlink" Target="https://www.francecompetences.fr/recherche/rncp/32277/" TargetMode="External"/><Relationship Id="rId43" Type="http://schemas.openxmlformats.org/officeDocument/2006/relationships/hyperlink" Target="https://www.francecompetences.fr/recherche/rncp/34271/" TargetMode="External"/><Relationship Id="rId48" Type="http://schemas.openxmlformats.org/officeDocument/2006/relationships/hyperlink" Target="https://www.francecompetences.fr/recherche/rncp/34850/" TargetMode="External"/><Relationship Id="rId56" Type="http://schemas.openxmlformats.org/officeDocument/2006/relationships/hyperlink" Target="https://www.francecompetences.fr/recherche/rncp/32169/" TargetMode="External"/><Relationship Id="rId64" Type="http://schemas.openxmlformats.org/officeDocument/2006/relationships/hyperlink" Target="https://www.francecompetences.fr/recherche/rncp/34096/" TargetMode="External"/><Relationship Id="rId69" Type="http://schemas.openxmlformats.org/officeDocument/2006/relationships/printerSettings" Target="../printerSettings/printerSettings6.bin"/><Relationship Id="rId8" Type="http://schemas.openxmlformats.org/officeDocument/2006/relationships/hyperlink" Target="https://www.francecompetences.fr/recherche/rncp/34035/" TargetMode="External"/><Relationship Id="rId51" Type="http://schemas.openxmlformats.org/officeDocument/2006/relationships/hyperlink" Target="https://www.francecompetences.fr/recherche/rncp/34075/" TargetMode="External"/><Relationship Id="rId3" Type="http://schemas.openxmlformats.org/officeDocument/2006/relationships/hyperlink" Target="https://www.francecompetences.fr/recherche/rncp/31503/" TargetMode="External"/><Relationship Id="rId12" Type="http://schemas.openxmlformats.org/officeDocument/2006/relationships/hyperlink" Target="https://www.francecompetences.fr/recherche/rncp/34127/" TargetMode="External"/><Relationship Id="rId17" Type="http://schemas.openxmlformats.org/officeDocument/2006/relationships/hyperlink" Target="https://www.francecompetences.fr/recherche/rncp/34084/" TargetMode="External"/><Relationship Id="rId25" Type="http://schemas.openxmlformats.org/officeDocument/2006/relationships/hyperlink" Target="https://www.francecompetences.fr/recherche/rncp/34070/" TargetMode="External"/><Relationship Id="rId33" Type="http://schemas.openxmlformats.org/officeDocument/2006/relationships/hyperlink" Target="https://www.francecompetences.fr/recherche/rncp/32143/" TargetMode="External"/><Relationship Id="rId38" Type="http://schemas.openxmlformats.org/officeDocument/2006/relationships/hyperlink" Target="https://www.francecompetences.fr/recherche/rncp/34217/" TargetMode="External"/><Relationship Id="rId46" Type="http://schemas.openxmlformats.org/officeDocument/2006/relationships/hyperlink" Target="https://www.francecompetences.fr/recherche/rncp/31803/" TargetMode="External"/><Relationship Id="rId59" Type="http://schemas.openxmlformats.org/officeDocument/2006/relationships/hyperlink" Target="https://www.francecompetences.fr/recherche/rncp/31500/" TargetMode="External"/><Relationship Id="rId67" Type="http://schemas.openxmlformats.org/officeDocument/2006/relationships/hyperlink" Target="https://www.francecompetences.fr/recherche/rncp/35912/" TargetMode="External"/><Relationship Id="rId20" Type="http://schemas.openxmlformats.org/officeDocument/2006/relationships/hyperlink" Target="https://www.francecompetences.fr/recherche/rncp/34043/" TargetMode="External"/><Relationship Id="rId41" Type="http://schemas.openxmlformats.org/officeDocument/2006/relationships/hyperlink" Target="https://www.francecompetences.fr/recherche/rncp/34218/" TargetMode="External"/><Relationship Id="rId54" Type="http://schemas.openxmlformats.org/officeDocument/2006/relationships/hyperlink" Target="https://www.francecompetences.fr/recherche/rncp/34152/" TargetMode="External"/><Relationship Id="rId62" Type="http://schemas.openxmlformats.org/officeDocument/2006/relationships/hyperlink" Target="https://www.francecompetences.fr/recherche/rncp/34155/" TargetMode="External"/><Relationship Id="rId1" Type="http://schemas.openxmlformats.org/officeDocument/2006/relationships/hyperlink" Target="https://www.francecompetences.fr/recherche/rncp/34432/" TargetMode="External"/><Relationship Id="rId6" Type="http://schemas.openxmlformats.org/officeDocument/2006/relationships/hyperlink" Target="https://www.francecompetences.fr/recherche/rncp/34116/" TargetMode="External"/><Relationship Id="rId15" Type="http://schemas.openxmlformats.org/officeDocument/2006/relationships/hyperlink" Target="https://www.francecompetences.fr/recherche/rncp/34124/" TargetMode="External"/><Relationship Id="rId23" Type="http://schemas.openxmlformats.org/officeDocument/2006/relationships/hyperlink" Target="https://www.francecompetences.fr/recherche/rncp/34028/" TargetMode="External"/><Relationship Id="rId28" Type="http://schemas.openxmlformats.org/officeDocument/2006/relationships/hyperlink" Target="https://www.francecompetences.fr/recherche/rncp/34438/" TargetMode="External"/><Relationship Id="rId36" Type="http://schemas.openxmlformats.org/officeDocument/2006/relationships/hyperlink" Target="https://www.francecompetences.fr/recherche/rncp/32166/" TargetMode="External"/><Relationship Id="rId49" Type="http://schemas.openxmlformats.org/officeDocument/2006/relationships/hyperlink" Target="https://www.francecompetences.fr/recherche/rncp/34071/" TargetMode="External"/><Relationship Id="rId57" Type="http://schemas.openxmlformats.org/officeDocument/2006/relationships/hyperlink" Target="https://www.francecompetences.fr/recherche/rncp/34291/" TargetMode="External"/><Relationship Id="rId10" Type="http://schemas.openxmlformats.org/officeDocument/2006/relationships/hyperlink" Target="https://www.francecompetences.fr/recherche/rncp/34088/" TargetMode="External"/><Relationship Id="rId31" Type="http://schemas.openxmlformats.org/officeDocument/2006/relationships/hyperlink" Target="https://www.francecompetences.fr/recherche/rncp/34102/" TargetMode="External"/><Relationship Id="rId44" Type="http://schemas.openxmlformats.org/officeDocument/2006/relationships/hyperlink" Target="https://www.francecompetences.fr/recherche/rncp/34272/" TargetMode="External"/><Relationship Id="rId52" Type="http://schemas.openxmlformats.org/officeDocument/2006/relationships/hyperlink" Target="https://www.francecompetences.fr/recherche/rncp/34274/" TargetMode="External"/><Relationship Id="rId60" Type="http://schemas.openxmlformats.org/officeDocument/2006/relationships/hyperlink" Target="https://www.francecompetences.fr/recherche/rncp/34442/" TargetMode="External"/><Relationship Id="rId65" Type="http://schemas.openxmlformats.org/officeDocument/2006/relationships/hyperlink" Target="https://www.francecompetences.fr/recherche/rncp/35991/" TargetMode="External"/><Relationship Id="rId4" Type="http://schemas.openxmlformats.org/officeDocument/2006/relationships/hyperlink" Target="https://www.francecompetences.fr/recherche/rncp/34437/" TargetMode="External"/><Relationship Id="rId9" Type="http://schemas.openxmlformats.org/officeDocument/2006/relationships/hyperlink" Target="https://www.francecompetences.fr/recherche/rncp/34072/" TargetMode="External"/><Relationship Id="rId13" Type="http://schemas.openxmlformats.org/officeDocument/2006/relationships/hyperlink" Target="https://www.francecompetences.fr/recherche/rncp/34089/" TargetMode="External"/><Relationship Id="rId18" Type="http://schemas.openxmlformats.org/officeDocument/2006/relationships/hyperlink" Target="https://www.francecompetences.fr/recherche/rncp/34428/" TargetMode="External"/><Relationship Id="rId39" Type="http://schemas.openxmlformats.org/officeDocument/2006/relationships/hyperlink" Target="https://www.francecompetences.fr/recherche/rncp/34296/" TargetMode="External"/><Relationship Id="rId34" Type="http://schemas.openxmlformats.org/officeDocument/2006/relationships/hyperlink" Target="https://www.francecompetences.fr/recherche/rncp/31811/" TargetMode="External"/><Relationship Id="rId50" Type="http://schemas.openxmlformats.org/officeDocument/2006/relationships/hyperlink" Target="https://www.francecompetences.fr/recherche/rncp/34126/" TargetMode="External"/><Relationship Id="rId55" Type="http://schemas.openxmlformats.org/officeDocument/2006/relationships/hyperlink" Target="https://www.francecompetences.fr/recherche/rncp/31808/"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pageSetUpPr fitToPage="1"/>
  </sheetPr>
  <dimension ref="A1:M99"/>
  <sheetViews>
    <sheetView showGridLines="0" topLeftCell="A87" zoomScale="140" zoomScaleNormal="140" workbookViewId="0">
      <selection activeCell="A66" sqref="A66"/>
    </sheetView>
  </sheetViews>
  <sheetFormatPr baseColWidth="10" defaultColWidth="11.1640625" defaultRowHeight="15"/>
  <cols>
    <col min="1" max="1" width="57.6640625" style="32" customWidth="1"/>
    <col min="2" max="2" width="11" style="32" customWidth="1"/>
    <col min="3" max="16384" width="11.1640625" style="32"/>
  </cols>
  <sheetData>
    <row r="1" spans="1:13" ht="13.75" customHeight="1">
      <c r="A1" s="285" t="s">
        <v>0</v>
      </c>
      <c r="B1" s="285"/>
      <c r="C1" s="285"/>
      <c r="D1" s="285"/>
      <c r="E1" s="285"/>
      <c r="F1" s="285"/>
      <c r="G1" s="285"/>
      <c r="H1" s="285"/>
      <c r="I1" s="285"/>
      <c r="J1" s="285"/>
      <c r="K1" s="285"/>
      <c r="L1" s="285"/>
      <c r="M1" s="285"/>
    </row>
    <row r="2" spans="1:13" ht="13.75" customHeight="1">
      <c r="A2" s="285"/>
      <c r="B2" s="285"/>
      <c r="C2" s="285"/>
      <c r="D2" s="285"/>
      <c r="E2" s="285"/>
      <c r="F2" s="285"/>
      <c r="G2" s="285"/>
      <c r="H2" s="285"/>
      <c r="I2" s="285"/>
      <c r="J2" s="285"/>
      <c r="K2" s="285"/>
      <c r="L2" s="285"/>
      <c r="M2" s="285"/>
    </row>
    <row r="3" spans="1:13" ht="13.75" customHeight="1">
      <c r="A3" s="285"/>
      <c r="B3" s="285"/>
      <c r="C3" s="285"/>
      <c r="D3" s="285"/>
      <c r="E3" s="285"/>
      <c r="F3" s="285"/>
      <c r="G3" s="285"/>
      <c r="H3" s="285"/>
      <c r="I3" s="285"/>
      <c r="J3" s="285"/>
      <c r="K3" s="285"/>
      <c r="L3" s="285"/>
      <c r="M3" s="285"/>
    </row>
    <row r="5" spans="1:13">
      <c r="A5" s="290" t="s">
        <v>1</v>
      </c>
      <c r="B5" s="290"/>
      <c r="C5" s="291"/>
      <c r="D5" s="291"/>
      <c r="E5" s="291"/>
      <c r="F5" s="291"/>
      <c r="G5" s="291"/>
      <c r="H5" s="291"/>
      <c r="I5" s="291"/>
      <c r="J5" s="291"/>
      <c r="K5" s="291"/>
      <c r="L5" s="291"/>
      <c r="M5" s="291"/>
    </row>
    <row r="6" spans="1:13">
      <c r="A6" s="291"/>
      <c r="B6" s="291"/>
      <c r="C6" s="291"/>
      <c r="D6" s="291"/>
      <c r="E6" s="291"/>
      <c r="F6" s="291"/>
      <c r="G6" s="291"/>
      <c r="H6" s="291"/>
      <c r="I6" s="291"/>
      <c r="J6" s="291"/>
      <c r="K6" s="291"/>
      <c r="L6" s="291"/>
      <c r="M6" s="291"/>
    </row>
    <row r="7" spans="1:13">
      <c r="A7" s="291"/>
      <c r="B7" s="291"/>
      <c r="C7" s="291"/>
      <c r="D7" s="291"/>
      <c r="E7" s="291"/>
      <c r="F7" s="291"/>
      <c r="G7" s="291"/>
      <c r="H7" s="291"/>
      <c r="I7" s="291"/>
      <c r="J7" s="291"/>
      <c r="K7" s="291"/>
      <c r="L7" s="291"/>
      <c r="M7" s="291"/>
    </row>
    <row r="8" spans="1:13">
      <c r="A8" s="291"/>
      <c r="B8" s="291"/>
      <c r="C8" s="291"/>
      <c r="D8" s="291"/>
      <c r="E8" s="291"/>
      <c r="F8" s="291"/>
      <c r="G8" s="291"/>
      <c r="H8" s="291"/>
      <c r="I8" s="291"/>
      <c r="J8" s="291"/>
      <c r="K8" s="291"/>
      <c r="L8" s="291"/>
      <c r="M8" s="291"/>
    </row>
    <row r="11" spans="1:13" ht="107.5" customHeight="1">
      <c r="A11" s="286" t="s">
        <v>2</v>
      </c>
      <c r="B11" s="286"/>
      <c r="C11" s="286"/>
      <c r="D11" s="286"/>
      <c r="E11" s="286"/>
      <c r="F11" s="87"/>
      <c r="G11" s="87"/>
      <c r="H11" s="87"/>
      <c r="I11" s="87"/>
      <c r="J11" s="87"/>
      <c r="K11" s="87"/>
      <c r="L11" s="87"/>
      <c r="M11" s="87"/>
    </row>
    <row r="13" spans="1:13" ht="17">
      <c r="A13" s="33" t="s">
        <v>3</v>
      </c>
      <c r="B13" s="33"/>
      <c r="C13" s="88"/>
      <c r="D13" s="88"/>
      <c r="E13" s="88"/>
      <c r="F13" s="88"/>
      <c r="G13" s="88"/>
      <c r="H13" s="88"/>
      <c r="I13" s="88"/>
      <c r="J13" s="88"/>
      <c r="K13" s="88"/>
      <c r="L13" s="88"/>
      <c r="M13" s="88"/>
    </row>
    <row r="14" spans="1:13">
      <c r="A14" s="87" t="s">
        <v>4</v>
      </c>
      <c r="B14" s="87"/>
      <c r="C14" s="87"/>
      <c r="D14" s="87"/>
      <c r="E14" s="87"/>
      <c r="F14" s="87"/>
      <c r="G14" s="87"/>
      <c r="H14" s="87"/>
      <c r="I14" s="87"/>
      <c r="J14" s="87"/>
      <c r="K14" s="87"/>
      <c r="L14" s="87"/>
      <c r="M14" s="87"/>
    </row>
    <row r="16" spans="1:13" ht="17">
      <c r="A16" s="33" t="s">
        <v>5</v>
      </c>
      <c r="B16" s="33"/>
      <c r="C16" s="88"/>
      <c r="D16" s="88"/>
      <c r="E16" s="88"/>
      <c r="F16" s="88"/>
      <c r="G16" s="88"/>
      <c r="H16" s="88"/>
      <c r="I16" s="88"/>
      <c r="J16" s="88"/>
      <c r="K16" s="88"/>
      <c r="L16" s="88"/>
      <c r="M16" s="88"/>
    </row>
    <row r="18" spans="1:13">
      <c r="A18" s="87" t="s">
        <v>6</v>
      </c>
      <c r="B18" s="87"/>
      <c r="C18" s="87"/>
      <c r="D18" s="87"/>
      <c r="E18" s="87"/>
      <c r="F18" s="87"/>
      <c r="G18" s="87"/>
      <c r="H18" s="87"/>
      <c r="I18" s="87"/>
      <c r="J18" s="87"/>
      <c r="K18" s="87"/>
      <c r="L18" s="87"/>
      <c r="M18" s="87"/>
    </row>
    <row r="19" spans="1:13" ht="24" customHeight="1">
      <c r="A19" s="87" t="s">
        <v>7</v>
      </c>
      <c r="B19" s="87"/>
      <c r="C19" s="87"/>
      <c r="D19" s="87"/>
      <c r="E19" s="87"/>
      <c r="F19" s="87"/>
      <c r="G19" s="87"/>
      <c r="H19" s="87"/>
      <c r="I19" s="87"/>
      <c r="J19" s="87"/>
      <c r="K19" s="87"/>
      <c r="L19" s="87"/>
      <c r="M19" s="87"/>
    </row>
    <row r="21" spans="1:13">
      <c r="A21" s="34" t="s">
        <v>8</v>
      </c>
      <c r="B21" s="115"/>
      <c r="C21" s="287" t="s">
        <v>9</v>
      </c>
      <c r="D21" s="288"/>
      <c r="E21" s="288"/>
      <c r="F21" s="288"/>
      <c r="G21" s="288"/>
      <c r="H21" s="288"/>
      <c r="I21" s="288"/>
      <c r="J21" s="288"/>
      <c r="K21" s="288"/>
      <c r="L21" s="288"/>
      <c r="M21" s="289"/>
    </row>
    <row r="22" spans="1:13">
      <c r="A22" s="34" t="s">
        <v>10</v>
      </c>
      <c r="B22" s="115"/>
      <c r="C22" s="287" t="s">
        <v>11</v>
      </c>
      <c r="D22" s="288"/>
      <c r="E22" s="288"/>
      <c r="F22" s="288"/>
      <c r="G22" s="288"/>
      <c r="H22" s="288"/>
      <c r="I22" s="288"/>
      <c r="J22" s="288"/>
      <c r="K22" s="288"/>
      <c r="L22" s="288"/>
      <c r="M22" s="289"/>
    </row>
    <row r="23" spans="1:13">
      <c r="A23" s="34" t="s">
        <v>12</v>
      </c>
      <c r="B23" s="115"/>
      <c r="C23" s="287" t="s">
        <v>13</v>
      </c>
      <c r="D23" s="288"/>
      <c r="E23" s="288"/>
      <c r="F23" s="288"/>
      <c r="G23" s="288"/>
      <c r="H23" s="288"/>
      <c r="I23" s="288"/>
      <c r="J23" s="288"/>
      <c r="K23" s="288"/>
      <c r="L23" s="288"/>
      <c r="M23" s="289"/>
    </row>
    <row r="24" spans="1:13">
      <c r="A24" s="34" t="s">
        <v>14</v>
      </c>
      <c r="B24" s="115"/>
      <c r="C24" s="287" t="s">
        <v>15</v>
      </c>
      <c r="D24" s="288"/>
      <c r="E24" s="288"/>
      <c r="F24" s="288"/>
      <c r="G24" s="288"/>
      <c r="H24" s="288"/>
      <c r="I24" s="288"/>
      <c r="J24" s="288"/>
      <c r="K24" s="288"/>
      <c r="L24" s="288"/>
      <c r="M24" s="289"/>
    </row>
    <row r="25" spans="1:13">
      <c r="A25" s="34" t="s">
        <v>16</v>
      </c>
      <c r="B25" s="115"/>
      <c r="C25" s="287" t="s">
        <v>17</v>
      </c>
      <c r="D25" s="288"/>
      <c r="E25" s="288"/>
      <c r="F25" s="288"/>
      <c r="G25" s="288"/>
      <c r="H25" s="288"/>
      <c r="I25" s="288"/>
      <c r="J25" s="288"/>
      <c r="K25" s="288"/>
      <c r="L25" s="288"/>
      <c r="M25" s="289"/>
    </row>
    <row r="26" spans="1:13">
      <c r="A26" s="34" t="s">
        <v>18</v>
      </c>
      <c r="B26" s="115"/>
      <c r="C26" s="287" t="s">
        <v>19</v>
      </c>
      <c r="D26" s="288"/>
      <c r="E26" s="288"/>
      <c r="F26" s="288"/>
      <c r="G26" s="288"/>
      <c r="H26" s="288"/>
      <c r="I26" s="288"/>
      <c r="J26" s="288"/>
      <c r="K26" s="288"/>
      <c r="L26" s="288"/>
      <c r="M26" s="289"/>
    </row>
    <row r="27" spans="1:13">
      <c r="A27" s="34" t="s">
        <v>20</v>
      </c>
      <c r="B27" s="115"/>
      <c r="C27" s="287" t="s">
        <v>21</v>
      </c>
      <c r="D27" s="288"/>
      <c r="E27" s="288"/>
      <c r="F27" s="288"/>
      <c r="G27" s="288"/>
      <c r="H27" s="288"/>
      <c r="I27" s="288"/>
      <c r="J27" s="288"/>
      <c r="K27" s="288"/>
      <c r="L27" s="288"/>
      <c r="M27" s="289"/>
    </row>
    <row r="29" spans="1:13" ht="15" customHeight="1">
      <c r="A29" s="35" t="s">
        <v>22</v>
      </c>
      <c r="B29" s="35"/>
      <c r="C29" s="271" t="s">
        <v>23</v>
      </c>
      <c r="D29" s="271"/>
      <c r="E29" s="271"/>
      <c r="F29" s="271"/>
      <c r="G29" s="271"/>
      <c r="H29" s="271"/>
      <c r="I29" s="271"/>
      <c r="J29" s="271"/>
      <c r="K29" s="271"/>
      <c r="L29" s="271"/>
      <c r="M29" s="271"/>
    </row>
    <row r="30" spans="1:13" ht="15" customHeight="1">
      <c r="A30" s="35" t="s">
        <v>24</v>
      </c>
      <c r="B30" s="35"/>
      <c r="C30" s="271" t="s">
        <v>25</v>
      </c>
      <c r="D30" s="271"/>
      <c r="E30" s="271"/>
      <c r="F30" s="271"/>
      <c r="G30" s="271"/>
      <c r="H30" s="271"/>
      <c r="I30" s="271"/>
      <c r="J30" s="271"/>
      <c r="K30" s="271"/>
      <c r="L30" s="271"/>
      <c r="M30" s="271"/>
    </row>
    <row r="31" spans="1:13" ht="30" customHeight="1">
      <c r="A31" s="34" t="s">
        <v>26</v>
      </c>
      <c r="B31" s="34"/>
      <c r="C31" s="281" t="s">
        <v>27</v>
      </c>
      <c r="D31" s="281"/>
      <c r="E31" s="281"/>
      <c r="F31" s="281"/>
      <c r="G31" s="281"/>
      <c r="H31" s="281"/>
      <c r="I31" s="281"/>
      <c r="J31" s="281"/>
      <c r="K31" s="281"/>
      <c r="L31" s="281"/>
      <c r="M31" s="281"/>
    </row>
    <row r="32" spans="1:13" ht="15" customHeight="1">
      <c r="A32" s="35" t="s">
        <v>28</v>
      </c>
      <c r="B32" s="35"/>
      <c r="C32" s="281" t="s">
        <v>29</v>
      </c>
      <c r="D32" s="281"/>
      <c r="E32" s="281"/>
      <c r="F32" s="281"/>
      <c r="G32" s="281"/>
      <c r="H32" s="281"/>
      <c r="I32" s="281"/>
      <c r="J32" s="281"/>
      <c r="K32" s="281"/>
      <c r="L32" s="281"/>
      <c r="M32" s="281"/>
    </row>
    <row r="35" spans="1:13" ht="17">
      <c r="A35" s="33" t="s">
        <v>30</v>
      </c>
      <c r="B35" s="33"/>
      <c r="C35" s="88"/>
      <c r="D35" s="88"/>
      <c r="E35" s="88"/>
      <c r="F35" s="88"/>
      <c r="G35" s="88"/>
      <c r="H35" s="88"/>
      <c r="I35" s="88"/>
      <c r="J35" s="88"/>
      <c r="K35" s="88"/>
      <c r="L35" s="88"/>
      <c r="M35" s="88"/>
    </row>
    <row r="37" spans="1:13" ht="19">
      <c r="A37" s="282" t="s">
        <v>31</v>
      </c>
      <c r="B37" s="282"/>
      <c r="C37" s="282"/>
      <c r="D37" s="282"/>
      <c r="E37" s="282"/>
      <c r="F37" s="282"/>
      <c r="G37" s="282"/>
      <c r="H37" s="282"/>
      <c r="I37" s="282"/>
      <c r="J37" s="282"/>
      <c r="K37" s="282"/>
      <c r="L37" s="282"/>
      <c r="M37" s="282"/>
    </row>
    <row r="39" spans="1:13">
      <c r="A39" s="87" t="s">
        <v>32</v>
      </c>
      <c r="B39" s="87"/>
      <c r="C39" s="87"/>
      <c r="D39" s="87"/>
      <c r="E39" s="87"/>
      <c r="F39" s="87"/>
      <c r="G39" s="87"/>
      <c r="H39" s="87"/>
      <c r="I39" s="87"/>
      <c r="J39" s="87"/>
      <c r="K39" s="87"/>
      <c r="L39" s="87"/>
      <c r="M39" s="87"/>
    </row>
    <row r="40" spans="1:13" ht="39.75" customHeight="1">
      <c r="A40" s="254" t="s">
        <v>33</v>
      </c>
      <c r="B40" s="254"/>
      <c r="C40" s="254"/>
      <c r="D40" s="254"/>
      <c r="E40" s="254"/>
      <c r="F40" s="254"/>
      <c r="G40" s="254"/>
      <c r="H40" s="254"/>
      <c r="I40" s="254"/>
      <c r="J40" s="254"/>
      <c r="K40" s="254"/>
      <c r="L40" s="254"/>
      <c r="M40" s="254"/>
    </row>
    <row r="42" spans="1:13">
      <c r="A42" s="87" t="s">
        <v>34</v>
      </c>
      <c r="B42" s="87"/>
      <c r="C42" s="87"/>
      <c r="D42" s="87"/>
      <c r="E42" s="87"/>
      <c r="F42" s="87"/>
      <c r="G42" s="87"/>
      <c r="H42" s="87"/>
      <c r="I42" s="87"/>
      <c r="J42" s="87"/>
      <c r="K42" s="87"/>
      <c r="L42" s="87"/>
      <c r="M42" s="87"/>
    </row>
    <row r="43" spans="1:13">
      <c r="A43" s="87" t="s">
        <v>35</v>
      </c>
      <c r="B43" s="87"/>
      <c r="C43" s="87"/>
      <c r="D43" s="87"/>
      <c r="E43" s="87"/>
      <c r="F43" s="87"/>
      <c r="G43" s="87"/>
      <c r="H43" s="87"/>
      <c r="I43" s="87"/>
      <c r="J43" s="87"/>
      <c r="K43" s="87"/>
      <c r="L43" s="87"/>
      <c r="M43" s="87"/>
    </row>
    <row r="45" spans="1:13">
      <c r="A45" s="36" t="s">
        <v>36</v>
      </c>
      <c r="B45" s="116"/>
      <c r="C45" s="283" t="s">
        <v>37</v>
      </c>
      <c r="D45" s="283"/>
      <c r="E45" s="283"/>
      <c r="F45" s="283"/>
      <c r="G45" s="283"/>
      <c r="H45" s="283"/>
      <c r="I45" s="283"/>
      <c r="J45" s="283"/>
      <c r="K45" s="283"/>
      <c r="L45" s="283"/>
      <c r="M45" s="283"/>
    </row>
    <row r="46" spans="1:13">
      <c r="A46" s="37" t="s">
        <v>38</v>
      </c>
      <c r="B46" s="37"/>
      <c r="C46" s="271" t="s">
        <v>39</v>
      </c>
      <c r="D46" s="271"/>
      <c r="E46" s="271"/>
      <c r="F46" s="271"/>
      <c r="G46" s="271"/>
      <c r="H46" s="271"/>
      <c r="I46" s="271"/>
      <c r="J46" s="271"/>
      <c r="K46" s="271"/>
      <c r="L46" s="271"/>
      <c r="M46" s="271"/>
    </row>
    <row r="47" spans="1:13">
      <c r="A47" s="38" t="s">
        <v>40</v>
      </c>
      <c r="B47" s="38"/>
      <c r="C47" s="271" t="s">
        <v>41</v>
      </c>
      <c r="D47" s="271"/>
      <c r="E47" s="271"/>
      <c r="F47" s="271"/>
      <c r="G47" s="271"/>
      <c r="H47" s="271"/>
      <c r="I47" s="271"/>
      <c r="J47" s="271"/>
      <c r="K47" s="271"/>
      <c r="L47" s="271"/>
      <c r="M47" s="271"/>
    </row>
    <row r="48" spans="1:13">
      <c r="A48" s="38" t="s">
        <v>42</v>
      </c>
      <c r="B48" s="38"/>
      <c r="C48" s="271" t="s">
        <v>43</v>
      </c>
      <c r="D48" s="271"/>
      <c r="E48" s="271"/>
      <c r="F48" s="271"/>
      <c r="G48" s="271"/>
      <c r="H48" s="271"/>
      <c r="I48" s="271"/>
      <c r="J48" s="271"/>
      <c r="K48" s="271"/>
      <c r="L48" s="271"/>
      <c r="M48" s="271"/>
    </row>
    <row r="49" spans="1:13">
      <c r="A49" s="38" t="s">
        <v>44</v>
      </c>
      <c r="B49" s="38"/>
      <c r="C49" s="271" t="s">
        <v>45</v>
      </c>
      <c r="D49" s="271"/>
      <c r="E49" s="271"/>
      <c r="F49" s="271"/>
      <c r="G49" s="271"/>
      <c r="H49" s="271"/>
      <c r="I49" s="271"/>
      <c r="J49" s="271"/>
      <c r="K49" s="271"/>
      <c r="L49" s="271"/>
      <c r="M49" s="271"/>
    </row>
    <row r="50" spans="1:13">
      <c r="A50" s="38" t="s">
        <v>46</v>
      </c>
      <c r="B50" s="38"/>
      <c r="C50" s="284" t="s">
        <v>47</v>
      </c>
      <c r="D50" s="284"/>
      <c r="E50" s="284"/>
      <c r="F50" s="284"/>
      <c r="G50" s="284"/>
      <c r="H50" s="284"/>
      <c r="I50" s="284"/>
      <c r="J50" s="284"/>
      <c r="K50" s="284"/>
      <c r="L50" s="284"/>
      <c r="M50" s="284"/>
    </row>
    <row r="51" spans="1:13">
      <c r="A51" s="38" t="s">
        <v>48</v>
      </c>
      <c r="B51" s="38"/>
      <c r="C51" s="271" t="s">
        <v>49</v>
      </c>
      <c r="D51" s="271"/>
      <c r="E51" s="271"/>
      <c r="F51" s="271"/>
      <c r="G51" s="271"/>
      <c r="H51" s="271"/>
      <c r="I51" s="271"/>
      <c r="J51" s="271"/>
      <c r="K51" s="271"/>
      <c r="L51" s="271"/>
      <c r="M51" s="271"/>
    </row>
    <row r="52" spans="1:13">
      <c r="A52" s="38" t="s">
        <v>50</v>
      </c>
      <c r="B52" s="38"/>
      <c r="C52" s="271" t="s">
        <v>51</v>
      </c>
      <c r="D52" s="271"/>
      <c r="E52" s="271"/>
      <c r="F52" s="271"/>
      <c r="G52" s="271"/>
      <c r="H52" s="271"/>
      <c r="I52" s="271"/>
      <c r="J52" s="271"/>
      <c r="K52" s="271"/>
      <c r="L52" s="271"/>
      <c r="M52" s="271"/>
    </row>
    <row r="53" spans="1:13">
      <c r="A53" s="38" t="s">
        <v>52</v>
      </c>
      <c r="B53" s="38"/>
      <c r="C53" s="270" t="s">
        <v>53</v>
      </c>
      <c r="D53" s="270"/>
      <c r="E53" s="270"/>
      <c r="F53" s="270"/>
      <c r="G53" s="270"/>
      <c r="H53" s="270"/>
      <c r="I53" s="270"/>
      <c r="J53" s="270"/>
      <c r="K53" s="270"/>
      <c r="L53" s="270"/>
      <c r="M53" s="270"/>
    </row>
    <row r="54" spans="1:13">
      <c r="A54" s="38" t="s">
        <v>54</v>
      </c>
      <c r="B54" s="38"/>
      <c r="C54" s="271" t="s">
        <v>55</v>
      </c>
      <c r="D54" s="271"/>
      <c r="E54" s="271"/>
      <c r="F54" s="271"/>
      <c r="G54" s="271"/>
      <c r="H54" s="271"/>
      <c r="I54" s="271"/>
      <c r="J54" s="271"/>
      <c r="K54" s="271"/>
      <c r="L54" s="271"/>
      <c r="M54" s="271"/>
    </row>
    <row r="55" spans="1:13" ht="32">
      <c r="A55" s="39" t="s">
        <v>56</v>
      </c>
      <c r="B55" s="39"/>
      <c r="C55" s="272" t="s">
        <v>57</v>
      </c>
      <c r="D55" s="272"/>
      <c r="E55" s="272"/>
      <c r="F55" s="272"/>
      <c r="G55" s="272"/>
      <c r="H55" s="272"/>
      <c r="I55" s="272"/>
      <c r="J55" s="272"/>
      <c r="K55" s="272"/>
      <c r="L55" s="272"/>
      <c r="M55" s="272"/>
    </row>
    <row r="56" spans="1:13">
      <c r="A56" s="38" t="s">
        <v>58</v>
      </c>
      <c r="B56" s="38"/>
      <c r="C56" s="271" t="s">
        <v>59</v>
      </c>
      <c r="D56" s="271"/>
      <c r="E56" s="271"/>
      <c r="F56" s="271"/>
      <c r="G56" s="271"/>
      <c r="H56" s="271"/>
      <c r="I56" s="271"/>
      <c r="J56" s="271"/>
      <c r="K56" s="271"/>
      <c r="L56" s="271"/>
      <c r="M56" s="271"/>
    </row>
    <row r="57" spans="1:13" ht="32">
      <c r="A57" s="53" t="s">
        <v>60</v>
      </c>
      <c r="B57" s="38"/>
      <c r="C57" s="272" t="s">
        <v>61</v>
      </c>
      <c r="D57" s="272"/>
      <c r="E57" s="272"/>
      <c r="F57" s="272"/>
      <c r="G57" s="272"/>
      <c r="H57" s="272"/>
      <c r="I57" s="272"/>
      <c r="J57" s="272"/>
      <c r="K57" s="272"/>
      <c r="L57" s="272"/>
      <c r="M57" s="272"/>
    </row>
    <row r="58" spans="1:13" s="124" customFormat="1" ht="16">
      <c r="A58" s="131" t="s">
        <v>1110</v>
      </c>
      <c r="B58" s="38"/>
      <c r="C58" s="280" t="s">
        <v>1129</v>
      </c>
      <c r="D58" s="280"/>
      <c r="E58" s="280"/>
      <c r="F58" s="280"/>
      <c r="G58" s="280"/>
      <c r="H58" s="280"/>
      <c r="I58" s="280"/>
      <c r="J58" s="280"/>
      <c r="K58" s="280"/>
      <c r="L58" s="280"/>
      <c r="M58" s="280"/>
    </row>
    <row r="59" spans="1:13" ht="29" customHeight="1">
      <c r="A59" s="54" t="s">
        <v>62</v>
      </c>
      <c r="B59" s="117"/>
      <c r="C59" s="273" t="s">
        <v>63</v>
      </c>
      <c r="D59" s="274"/>
      <c r="E59" s="274"/>
      <c r="F59" s="274"/>
      <c r="G59" s="274"/>
      <c r="H59" s="274"/>
      <c r="I59" s="274"/>
      <c r="J59" s="274"/>
      <c r="K59" s="274"/>
      <c r="L59" s="274"/>
      <c r="M59" s="275"/>
    </row>
    <row r="60" spans="1:13">
      <c r="A60" s="36" t="s">
        <v>64</v>
      </c>
      <c r="B60" s="118" t="s">
        <v>1111</v>
      </c>
      <c r="C60" s="276"/>
      <c r="D60" s="277"/>
      <c r="E60" s="277"/>
      <c r="F60" s="277"/>
      <c r="G60" s="277"/>
      <c r="H60" s="277"/>
      <c r="I60" s="277"/>
      <c r="J60" s="277"/>
      <c r="K60" s="277"/>
      <c r="L60" s="277"/>
      <c r="M60" s="278"/>
    </row>
    <row r="61" spans="1:13" s="57" customFormat="1">
      <c r="A61" s="55" t="s">
        <v>65</v>
      </c>
      <c r="B61" s="125" t="s">
        <v>1118</v>
      </c>
      <c r="C61" s="251" t="s">
        <v>66</v>
      </c>
      <c r="D61" s="252"/>
      <c r="E61" s="252"/>
      <c r="F61" s="252"/>
      <c r="G61" s="252"/>
      <c r="H61" s="252"/>
      <c r="I61" s="252"/>
      <c r="J61" s="252"/>
      <c r="K61" s="252"/>
      <c r="L61" s="252"/>
      <c r="M61" s="253"/>
    </row>
    <row r="62" spans="1:13" s="57" customFormat="1">
      <c r="A62" s="40" t="s">
        <v>67</v>
      </c>
      <c r="B62" s="119" t="s">
        <v>1119</v>
      </c>
      <c r="C62" s="251" t="s">
        <v>68</v>
      </c>
      <c r="D62" s="252"/>
      <c r="E62" s="252"/>
      <c r="F62" s="252"/>
      <c r="G62" s="252"/>
      <c r="H62" s="252"/>
      <c r="I62" s="252"/>
      <c r="J62" s="252"/>
      <c r="K62" s="252"/>
      <c r="L62" s="252"/>
      <c r="M62" s="253"/>
    </row>
    <row r="63" spans="1:13" s="57" customFormat="1" ht="42" customHeight="1">
      <c r="A63" s="40" t="s">
        <v>69</v>
      </c>
      <c r="B63" s="119" t="s">
        <v>1120</v>
      </c>
      <c r="C63" s="279" t="s">
        <v>1159</v>
      </c>
      <c r="D63" s="279"/>
      <c r="E63" s="279"/>
      <c r="F63" s="279"/>
      <c r="G63" s="279"/>
      <c r="H63" s="279"/>
      <c r="I63" s="279"/>
      <c r="J63" s="279"/>
      <c r="K63" s="279"/>
      <c r="L63" s="279"/>
      <c r="M63" s="279"/>
    </row>
    <row r="64" spans="1:13" s="57" customFormat="1">
      <c r="A64" s="40" t="s">
        <v>70</v>
      </c>
      <c r="B64" s="126" t="s">
        <v>1121</v>
      </c>
      <c r="C64" s="251" t="s">
        <v>71</v>
      </c>
      <c r="D64" s="252"/>
      <c r="E64" s="252"/>
      <c r="F64" s="252"/>
      <c r="G64" s="252"/>
      <c r="H64" s="252"/>
      <c r="I64" s="252"/>
      <c r="J64" s="252"/>
      <c r="K64" s="252"/>
      <c r="L64" s="252"/>
      <c r="M64" s="253"/>
    </row>
    <row r="65" spans="1:13" s="57" customFormat="1">
      <c r="A65" s="40" t="s">
        <v>72</v>
      </c>
      <c r="B65" s="119" t="s">
        <v>1122</v>
      </c>
      <c r="C65" s="251" t="s">
        <v>73</v>
      </c>
      <c r="D65" s="252"/>
      <c r="E65" s="252"/>
      <c r="F65" s="252"/>
      <c r="G65" s="252"/>
      <c r="H65" s="252"/>
      <c r="I65" s="252"/>
      <c r="J65" s="252"/>
      <c r="K65" s="252"/>
      <c r="L65" s="252"/>
      <c r="M65" s="253"/>
    </row>
    <row r="66" spans="1:13" s="57" customFormat="1">
      <c r="A66" s="40" t="s">
        <v>74</v>
      </c>
      <c r="B66" s="119" t="s">
        <v>1123</v>
      </c>
      <c r="C66" s="255" t="s">
        <v>75</v>
      </c>
      <c r="D66" s="256"/>
      <c r="E66" s="256"/>
      <c r="F66" s="256"/>
      <c r="G66" s="256"/>
      <c r="H66" s="256"/>
      <c r="I66" s="256"/>
      <c r="J66" s="256"/>
      <c r="K66" s="256"/>
      <c r="L66" s="256"/>
      <c r="M66" s="257"/>
    </row>
    <row r="67" spans="1:13" s="124" customFormat="1">
      <c r="A67" s="119" t="s">
        <v>79</v>
      </c>
      <c r="B67" s="120" t="s">
        <v>1124</v>
      </c>
      <c r="C67" s="121" t="s">
        <v>1113</v>
      </c>
      <c r="D67" s="122"/>
      <c r="E67" s="122"/>
      <c r="F67" s="122"/>
      <c r="G67" s="122"/>
      <c r="H67" s="122"/>
      <c r="I67" s="122"/>
      <c r="J67" s="122"/>
      <c r="K67" s="122"/>
      <c r="L67" s="122"/>
      <c r="M67" s="123"/>
    </row>
    <row r="68" spans="1:13" s="124" customFormat="1">
      <c r="A68" s="119" t="s">
        <v>80</v>
      </c>
      <c r="B68" s="120" t="s">
        <v>1112</v>
      </c>
      <c r="C68" s="121" t="s">
        <v>81</v>
      </c>
      <c r="D68" s="122"/>
      <c r="E68" s="122"/>
      <c r="F68" s="122"/>
      <c r="G68" s="122"/>
      <c r="H68" s="122"/>
      <c r="I68" s="122"/>
      <c r="J68" s="122"/>
      <c r="K68" s="122"/>
      <c r="L68" s="122"/>
      <c r="M68" s="123"/>
    </row>
    <row r="69" spans="1:13" s="57" customFormat="1" ht="76.5" customHeight="1">
      <c r="A69" s="40" t="s">
        <v>76</v>
      </c>
      <c r="B69" s="119" t="s">
        <v>1160</v>
      </c>
      <c r="C69" s="258" t="s">
        <v>1157</v>
      </c>
      <c r="D69" s="259"/>
      <c r="E69" s="259"/>
      <c r="F69" s="259"/>
      <c r="G69" s="259"/>
      <c r="H69" s="259"/>
      <c r="I69" s="259"/>
      <c r="J69" s="259"/>
      <c r="K69" s="259"/>
      <c r="L69" s="259"/>
      <c r="M69" s="259"/>
    </row>
    <row r="70" spans="1:13" s="57" customFormat="1" ht="19.5" customHeight="1">
      <c r="A70" s="119" t="s">
        <v>1099</v>
      </c>
      <c r="B70" s="120" t="s">
        <v>1161</v>
      </c>
      <c r="C70" s="264" t="s">
        <v>1114</v>
      </c>
      <c r="D70" s="265"/>
      <c r="E70" s="265"/>
      <c r="F70" s="265"/>
      <c r="G70" s="265"/>
      <c r="H70" s="265"/>
      <c r="I70" s="265"/>
      <c r="J70" s="265"/>
      <c r="K70" s="265"/>
      <c r="L70" s="265"/>
      <c r="M70" s="266"/>
    </row>
    <row r="71" spans="1:13" s="57" customFormat="1" ht="28" customHeight="1">
      <c r="A71" s="119" t="s">
        <v>1155</v>
      </c>
      <c r="B71" s="120" t="s">
        <v>1162</v>
      </c>
      <c r="C71" s="264" t="s">
        <v>1158</v>
      </c>
      <c r="D71" s="265"/>
      <c r="E71" s="265"/>
      <c r="F71" s="265"/>
      <c r="G71" s="265"/>
      <c r="H71" s="265"/>
      <c r="I71" s="265"/>
      <c r="J71" s="265"/>
      <c r="K71" s="265"/>
      <c r="L71" s="265"/>
      <c r="M71" s="266"/>
    </row>
    <row r="72" spans="1:13" s="57" customFormat="1" ht="16.5" customHeight="1">
      <c r="A72" s="164" t="s">
        <v>167</v>
      </c>
      <c r="B72" s="120" t="s">
        <v>1130</v>
      </c>
      <c r="C72" s="264" t="s">
        <v>1156</v>
      </c>
      <c r="D72" s="265"/>
      <c r="E72" s="265"/>
      <c r="F72" s="265"/>
      <c r="G72" s="265"/>
      <c r="H72" s="265"/>
      <c r="I72" s="265"/>
      <c r="J72" s="265"/>
      <c r="K72" s="265"/>
      <c r="L72" s="265"/>
      <c r="M72" s="266"/>
    </row>
    <row r="73" spans="1:13" s="57" customFormat="1" ht="18.5" customHeight="1">
      <c r="A73" s="119" t="s">
        <v>1101</v>
      </c>
      <c r="B73" s="120" t="s">
        <v>1163</v>
      </c>
      <c r="C73" s="264" t="s">
        <v>1115</v>
      </c>
      <c r="D73" s="265"/>
      <c r="E73" s="265"/>
      <c r="F73" s="265"/>
      <c r="G73" s="265"/>
      <c r="H73" s="265"/>
      <c r="I73" s="265"/>
      <c r="J73" s="265"/>
      <c r="K73" s="265"/>
      <c r="L73" s="265"/>
      <c r="M73" s="266"/>
    </row>
    <row r="74" spans="1:13" s="57" customFormat="1">
      <c r="A74" s="40" t="s">
        <v>77</v>
      </c>
      <c r="B74" s="119" t="s">
        <v>1164</v>
      </c>
      <c r="C74" s="260" t="s">
        <v>78</v>
      </c>
      <c r="D74" s="261"/>
      <c r="E74" s="261"/>
      <c r="F74" s="261"/>
      <c r="G74" s="261"/>
      <c r="H74" s="261"/>
      <c r="I74" s="261"/>
      <c r="J74" s="261"/>
      <c r="K74" s="261"/>
      <c r="L74" s="261"/>
      <c r="M74" s="262"/>
    </row>
    <row r="75" spans="1:13" s="57" customFormat="1">
      <c r="A75" s="40" t="s">
        <v>82</v>
      </c>
      <c r="B75" s="119" t="s">
        <v>1165</v>
      </c>
      <c r="C75" s="263" t="s">
        <v>1117</v>
      </c>
      <c r="D75" s="252"/>
      <c r="E75" s="252"/>
      <c r="F75" s="252"/>
      <c r="G75" s="252"/>
      <c r="H75" s="252"/>
      <c r="I75" s="252"/>
      <c r="J75" s="252"/>
      <c r="K75" s="252"/>
      <c r="L75" s="252"/>
      <c r="M75" s="253"/>
    </row>
    <row r="76" spans="1:13" s="57" customFormat="1" ht="48" customHeight="1">
      <c r="A76" s="40" t="s">
        <v>83</v>
      </c>
      <c r="B76" s="119" t="s">
        <v>1166</v>
      </c>
      <c r="C76" s="258" t="s">
        <v>1116</v>
      </c>
      <c r="D76" s="258"/>
      <c r="E76" s="258"/>
      <c r="F76" s="258"/>
      <c r="G76" s="258"/>
      <c r="H76" s="258"/>
      <c r="I76" s="258"/>
      <c r="J76" s="258"/>
      <c r="K76" s="258"/>
      <c r="L76" s="258"/>
      <c r="M76" s="258"/>
    </row>
    <row r="77" spans="1:13" s="57" customFormat="1">
      <c r="A77" s="40" t="s">
        <v>84</v>
      </c>
      <c r="B77" s="119" t="s">
        <v>1167</v>
      </c>
      <c r="C77" s="251" t="s">
        <v>85</v>
      </c>
      <c r="D77" s="252"/>
      <c r="E77" s="252"/>
      <c r="F77" s="252"/>
      <c r="G77" s="252"/>
      <c r="H77" s="252"/>
      <c r="I77" s="252"/>
      <c r="J77" s="252"/>
      <c r="K77" s="252"/>
      <c r="L77" s="252"/>
      <c r="M77" s="253"/>
    </row>
    <row r="78" spans="1:13" s="57" customFormat="1">
      <c r="A78" s="40" t="s">
        <v>86</v>
      </c>
      <c r="B78" s="119" t="s">
        <v>1168</v>
      </c>
      <c r="C78" s="251" t="s">
        <v>87</v>
      </c>
      <c r="D78" s="252"/>
      <c r="E78" s="252"/>
      <c r="F78" s="252"/>
      <c r="G78" s="252"/>
      <c r="H78" s="252"/>
      <c r="I78" s="252"/>
      <c r="J78" s="252"/>
      <c r="K78" s="252"/>
      <c r="L78" s="252"/>
      <c r="M78" s="253"/>
    </row>
    <row r="79" spans="1:13" s="57" customFormat="1">
      <c r="A79" s="40" t="s">
        <v>171</v>
      </c>
      <c r="B79" s="119" t="s">
        <v>1169</v>
      </c>
      <c r="C79" s="138" t="s">
        <v>1131</v>
      </c>
      <c r="D79" s="136"/>
      <c r="E79" s="136"/>
      <c r="F79" s="136"/>
      <c r="G79" s="136"/>
      <c r="H79" s="136"/>
      <c r="I79" s="136"/>
      <c r="J79" s="136"/>
      <c r="K79" s="136"/>
      <c r="L79" s="136"/>
      <c r="M79" s="137"/>
    </row>
    <row r="80" spans="1:13" s="57" customFormat="1">
      <c r="A80" s="56" t="s">
        <v>88</v>
      </c>
      <c r="B80" s="127" t="s">
        <v>1170</v>
      </c>
      <c r="C80" s="251" t="s">
        <v>89</v>
      </c>
      <c r="D80" s="252"/>
      <c r="E80" s="252"/>
      <c r="F80" s="252"/>
      <c r="G80" s="252"/>
      <c r="H80" s="252"/>
      <c r="I80" s="252"/>
      <c r="J80" s="252"/>
      <c r="K80" s="252"/>
      <c r="L80" s="252"/>
      <c r="M80" s="253"/>
    </row>
    <row r="81" spans="1:13" s="124" customFormat="1">
      <c r="A81" s="129" t="s">
        <v>1125</v>
      </c>
      <c r="B81" s="129" t="s">
        <v>1111</v>
      </c>
      <c r="C81" s="267"/>
      <c r="D81" s="267"/>
      <c r="E81" s="267"/>
      <c r="F81" s="267"/>
      <c r="G81" s="267"/>
      <c r="H81" s="267"/>
      <c r="I81" s="267"/>
      <c r="J81" s="267"/>
      <c r="K81" s="267"/>
      <c r="L81" s="267"/>
      <c r="M81" s="267"/>
    </row>
    <row r="82" spans="1:13" s="124" customFormat="1">
      <c r="A82" s="119" t="s">
        <v>1126</v>
      </c>
      <c r="B82" s="119" t="s">
        <v>1122</v>
      </c>
      <c r="C82" s="130"/>
      <c r="D82" s="130"/>
      <c r="E82" s="130"/>
      <c r="F82" s="130"/>
      <c r="G82" s="130"/>
      <c r="H82" s="130"/>
      <c r="I82" s="130"/>
      <c r="J82" s="130"/>
      <c r="K82" s="130"/>
      <c r="L82" s="130"/>
      <c r="M82" s="130"/>
    </row>
    <row r="83" spans="1:13" s="124" customFormat="1">
      <c r="A83" s="119" t="s">
        <v>1127</v>
      </c>
      <c r="B83" s="119" t="s">
        <v>1171</v>
      </c>
      <c r="C83" s="130"/>
      <c r="D83" s="130"/>
      <c r="E83" s="130"/>
      <c r="F83" s="130"/>
      <c r="G83" s="130"/>
      <c r="H83" s="130"/>
      <c r="I83" s="130"/>
      <c r="J83" s="130"/>
      <c r="K83" s="130"/>
      <c r="L83" s="130"/>
      <c r="M83" s="130"/>
    </row>
    <row r="84" spans="1:13" s="124" customFormat="1">
      <c r="A84" s="119" t="s">
        <v>1099</v>
      </c>
      <c r="B84" s="119" t="s">
        <v>1161</v>
      </c>
      <c r="C84" s="130"/>
      <c r="D84" s="130"/>
      <c r="E84" s="130"/>
      <c r="F84" s="130"/>
      <c r="G84" s="130"/>
      <c r="H84" s="130"/>
      <c r="I84" s="130"/>
      <c r="J84" s="130"/>
      <c r="K84" s="130"/>
      <c r="L84" s="130"/>
      <c r="M84" s="130"/>
    </row>
    <row r="85" spans="1:13" s="124" customFormat="1">
      <c r="A85" s="128" t="s">
        <v>1154</v>
      </c>
      <c r="B85" s="119" t="s">
        <v>1172</v>
      </c>
      <c r="C85" s="130"/>
      <c r="D85" s="130"/>
      <c r="E85" s="130"/>
      <c r="F85" s="130"/>
      <c r="G85" s="130"/>
      <c r="H85" s="130"/>
      <c r="I85" s="130"/>
      <c r="J85" s="130"/>
      <c r="K85" s="130"/>
      <c r="L85" s="130"/>
      <c r="M85" s="130"/>
    </row>
    <row r="86" spans="1:13" s="124" customFormat="1">
      <c r="A86" s="128" t="s">
        <v>167</v>
      </c>
      <c r="B86" s="119" t="s">
        <v>1130</v>
      </c>
      <c r="C86" s="130"/>
      <c r="D86" s="130"/>
      <c r="E86" s="130"/>
      <c r="F86" s="130"/>
      <c r="G86" s="130"/>
      <c r="H86" s="130"/>
      <c r="I86" s="130"/>
      <c r="J86" s="130"/>
      <c r="K86" s="130"/>
      <c r="L86" s="130"/>
      <c r="M86" s="130"/>
    </row>
    <row r="87" spans="1:13" s="124" customFormat="1">
      <c r="A87" s="268" t="s">
        <v>1128</v>
      </c>
      <c r="B87" s="269"/>
      <c r="C87" s="130"/>
      <c r="D87" s="130"/>
      <c r="E87" s="130"/>
      <c r="F87" s="130"/>
      <c r="G87" s="130"/>
      <c r="H87" s="130"/>
      <c r="I87" s="130"/>
      <c r="J87" s="130"/>
      <c r="K87" s="130"/>
      <c r="L87" s="130"/>
      <c r="M87" s="130"/>
    </row>
    <row r="90" spans="1:13" ht="17">
      <c r="A90" s="33" t="s">
        <v>90</v>
      </c>
      <c r="B90" s="33"/>
      <c r="C90" s="88"/>
      <c r="D90" s="88"/>
      <c r="E90" s="88"/>
      <c r="F90" s="88"/>
      <c r="G90" s="88"/>
      <c r="H90" s="88"/>
      <c r="I90" s="88"/>
      <c r="J90" s="88"/>
      <c r="K90" s="88"/>
      <c r="L90" s="88"/>
      <c r="M90" s="88"/>
    </row>
    <row r="91" spans="1:13">
      <c r="A91" s="87" t="s">
        <v>91</v>
      </c>
      <c r="B91" s="87"/>
      <c r="C91" s="87"/>
      <c r="D91" s="87"/>
      <c r="E91" s="87"/>
      <c r="F91" s="87"/>
      <c r="G91" s="87"/>
      <c r="H91" s="87"/>
      <c r="I91" s="87"/>
      <c r="J91" s="87"/>
      <c r="K91" s="87"/>
      <c r="L91" s="87"/>
      <c r="M91" s="87"/>
    </row>
    <row r="92" spans="1:13" ht="34.25" customHeight="1">
      <c r="A92" s="254" t="s">
        <v>92</v>
      </c>
      <c r="B92" s="254"/>
      <c r="C92" s="254"/>
      <c r="D92" s="254"/>
      <c r="E92" s="254"/>
      <c r="F92" s="254"/>
      <c r="G92" s="254"/>
      <c r="H92" s="254"/>
      <c r="I92" s="254"/>
      <c r="J92" s="254"/>
      <c r="K92" s="254"/>
      <c r="L92" s="254"/>
      <c r="M92" s="254"/>
    </row>
    <row r="93" spans="1:13">
      <c r="A93" s="87"/>
      <c r="B93" s="87"/>
      <c r="C93" s="87"/>
      <c r="D93" s="87"/>
      <c r="E93" s="87"/>
      <c r="F93" s="87"/>
      <c r="G93" s="87"/>
      <c r="H93" s="87"/>
      <c r="I93" s="87"/>
      <c r="J93" s="87"/>
      <c r="K93" s="87"/>
      <c r="L93" s="87"/>
      <c r="M93" s="87"/>
    </row>
    <row r="94" spans="1:13">
      <c r="A94" s="87" t="s">
        <v>93</v>
      </c>
      <c r="B94" s="87"/>
      <c r="C94" s="87"/>
      <c r="D94" s="87"/>
      <c r="E94" s="87"/>
      <c r="F94" s="87"/>
      <c r="G94" s="87"/>
      <c r="H94" s="87"/>
      <c r="I94" s="87"/>
      <c r="J94" s="87"/>
      <c r="K94" s="87"/>
      <c r="L94" s="87"/>
      <c r="M94" s="87"/>
    </row>
    <row r="99" spans="1:13">
      <c r="A99" s="87"/>
      <c r="B99" s="87"/>
      <c r="C99" s="87"/>
      <c r="D99" s="87"/>
      <c r="E99" s="87"/>
      <c r="F99" s="87"/>
      <c r="G99" s="87"/>
      <c r="H99" s="87"/>
      <c r="I99" s="87"/>
      <c r="J99" s="87"/>
      <c r="K99" s="87"/>
      <c r="L99" s="87"/>
      <c r="M99" s="87"/>
    </row>
  </sheetData>
  <mergeCells count="52">
    <mergeCell ref="C30:M30"/>
    <mergeCell ref="A1:M3"/>
    <mergeCell ref="A11:E11"/>
    <mergeCell ref="C21:M21"/>
    <mergeCell ref="C22:M22"/>
    <mergeCell ref="C23:M23"/>
    <mergeCell ref="C24:M24"/>
    <mergeCell ref="C25:M25"/>
    <mergeCell ref="C26:M26"/>
    <mergeCell ref="C27:M27"/>
    <mergeCell ref="C29:M29"/>
    <mergeCell ref="A5:M8"/>
    <mergeCell ref="C52:M52"/>
    <mergeCell ref="C31:M31"/>
    <mergeCell ref="C32:M32"/>
    <mergeCell ref="A37:M37"/>
    <mergeCell ref="A40:M40"/>
    <mergeCell ref="C45:M45"/>
    <mergeCell ref="C46:M46"/>
    <mergeCell ref="C47:M47"/>
    <mergeCell ref="C48:M48"/>
    <mergeCell ref="C49:M49"/>
    <mergeCell ref="C50:M50"/>
    <mergeCell ref="C51:M51"/>
    <mergeCell ref="C65:M65"/>
    <mergeCell ref="C53:M53"/>
    <mergeCell ref="C54:M54"/>
    <mergeCell ref="C55:M55"/>
    <mergeCell ref="C56:M56"/>
    <mergeCell ref="C57:M57"/>
    <mergeCell ref="C59:M59"/>
    <mergeCell ref="C60:M60"/>
    <mergeCell ref="C61:M61"/>
    <mergeCell ref="C62:M62"/>
    <mergeCell ref="C63:M63"/>
    <mergeCell ref="C64:M64"/>
    <mergeCell ref="C58:M58"/>
    <mergeCell ref="C78:M78"/>
    <mergeCell ref="C80:M80"/>
    <mergeCell ref="A92:M92"/>
    <mergeCell ref="C66:M66"/>
    <mergeCell ref="C69:M69"/>
    <mergeCell ref="C74:M74"/>
    <mergeCell ref="C75:M75"/>
    <mergeCell ref="C76:M76"/>
    <mergeCell ref="C77:M77"/>
    <mergeCell ref="C70:M70"/>
    <mergeCell ref="C71:M71"/>
    <mergeCell ref="C72:M72"/>
    <mergeCell ref="C73:M73"/>
    <mergeCell ref="C81:M81"/>
    <mergeCell ref="A87:B87"/>
  </mergeCells>
  <pageMargins left="0.7" right="0.7" top="0.75" bottom="0.75" header="0.3" footer="0.3"/>
  <pageSetup paperSize="9" scale="64" fitToHeight="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N76"/>
  <sheetViews>
    <sheetView showGridLines="0" topLeftCell="A4" zoomScale="90" zoomScaleNormal="90" workbookViewId="0">
      <selection activeCell="G22" sqref="G22:N22"/>
    </sheetView>
  </sheetViews>
  <sheetFormatPr baseColWidth="10" defaultColWidth="11" defaultRowHeight="15"/>
  <cols>
    <col min="1" max="1" width="11" style="10" customWidth="1"/>
    <col min="2" max="4" width="11" style="10"/>
    <col min="5" max="5" width="11.33203125" style="10" bestFit="1" customWidth="1"/>
    <col min="6" max="6" width="11" style="10"/>
    <col min="7" max="7" width="13.33203125" style="10" customWidth="1"/>
    <col min="8" max="13" width="11" style="10"/>
    <col min="14" max="14" width="13.33203125" style="10" customWidth="1"/>
    <col min="15" max="16384" width="11" style="10"/>
  </cols>
  <sheetData>
    <row r="1" spans="1:14" ht="16" thickBot="1"/>
    <row r="2" spans="1:14">
      <c r="D2" s="326" t="s">
        <v>94</v>
      </c>
      <c r="E2" s="327"/>
      <c r="F2" s="330"/>
      <c r="G2" s="331"/>
      <c r="H2" s="331"/>
      <c r="I2" s="332"/>
    </row>
    <row r="3" spans="1:14" ht="16" thickBot="1">
      <c r="D3" s="328"/>
      <c r="E3" s="329"/>
      <c r="F3" s="333"/>
      <c r="G3" s="334"/>
      <c r="H3" s="334"/>
      <c r="I3" s="335"/>
    </row>
    <row r="6" spans="1:14" ht="15.75" customHeight="1">
      <c r="A6" s="336" t="s">
        <v>95</v>
      </c>
      <c r="B6" s="336"/>
      <c r="C6" s="336"/>
      <c r="D6" s="336"/>
      <c r="E6" s="336"/>
      <c r="F6" s="336"/>
      <c r="G6" s="336"/>
      <c r="H6" s="336"/>
      <c r="I6" s="336"/>
      <c r="J6" s="336"/>
      <c r="K6" s="336"/>
      <c r="L6" s="336"/>
      <c r="M6" s="336"/>
      <c r="N6" s="336"/>
    </row>
    <row r="7" spans="1:14" ht="15.75" customHeight="1">
      <c r="A7" s="336"/>
      <c r="B7" s="336"/>
      <c r="C7" s="336"/>
      <c r="D7" s="336"/>
      <c r="E7" s="336"/>
      <c r="F7" s="336"/>
      <c r="G7" s="336"/>
      <c r="H7" s="336"/>
      <c r="I7" s="336"/>
      <c r="J7" s="336"/>
      <c r="K7" s="336"/>
      <c r="L7" s="336"/>
      <c r="M7" s="336"/>
      <c r="N7" s="336"/>
    </row>
    <row r="8" spans="1:14" ht="14.5" customHeight="1">
      <c r="A8"/>
      <c r="B8" s="1"/>
    </row>
    <row r="9" spans="1:14" ht="14.5" customHeight="1">
      <c r="A9" s="337" t="s">
        <v>96</v>
      </c>
      <c r="B9" s="337"/>
      <c r="C9" s="337"/>
      <c r="D9" s="337"/>
      <c r="E9" s="337"/>
      <c r="F9" s="337"/>
      <c r="G9" s="337"/>
      <c r="H9" s="337"/>
      <c r="I9" s="337"/>
      <c r="J9" s="337"/>
      <c r="K9" s="337"/>
      <c r="L9" s="337"/>
      <c r="M9" s="337"/>
      <c r="N9" s="337"/>
    </row>
    <row r="10" spans="1:14" ht="14.5" customHeight="1">
      <c r="A10" s="337"/>
      <c r="B10" s="337"/>
      <c r="C10" s="337"/>
      <c r="D10" s="337"/>
      <c r="E10" s="337"/>
      <c r="F10" s="337"/>
      <c r="G10" s="337"/>
      <c r="H10" s="337"/>
      <c r="I10" s="337"/>
      <c r="J10" s="337"/>
      <c r="K10" s="337"/>
      <c r="L10" s="337"/>
      <c r="M10" s="337"/>
      <c r="N10" s="337"/>
    </row>
    <row r="11" spans="1:14" ht="14.5" customHeight="1">
      <c r="A11" s="338" t="s">
        <v>97</v>
      </c>
      <c r="B11" s="338"/>
      <c r="C11" s="338"/>
      <c r="D11" s="338"/>
      <c r="E11" s="338"/>
      <c r="F11" s="338"/>
      <c r="G11" s="338"/>
      <c r="H11" s="338"/>
      <c r="I11" s="338"/>
      <c r="J11" s="338"/>
      <c r="K11" s="338"/>
      <c r="L11" s="338"/>
      <c r="M11" s="338"/>
      <c r="N11" s="338"/>
    </row>
    <row r="12" spans="1:14">
      <c r="A12" s="338"/>
      <c r="B12" s="338"/>
      <c r="C12" s="338"/>
      <c r="D12" s="338"/>
      <c r="E12" s="338"/>
      <c r="F12" s="338"/>
      <c r="G12" s="338"/>
      <c r="H12" s="338"/>
      <c r="I12" s="338"/>
      <c r="J12" s="338"/>
      <c r="K12" s="338"/>
      <c r="L12" s="338"/>
      <c r="M12" s="338"/>
      <c r="N12" s="338"/>
    </row>
    <row r="13" spans="1:14">
      <c r="A13" s="338"/>
      <c r="B13" s="338"/>
      <c r="C13" s="338"/>
      <c r="D13" s="338"/>
      <c r="E13" s="338"/>
      <c r="F13" s="338"/>
      <c r="G13" s="338"/>
      <c r="H13" s="338"/>
      <c r="I13" s="338"/>
      <c r="J13" s="338"/>
      <c r="K13" s="338"/>
      <c r="L13" s="338"/>
      <c r="M13" s="338"/>
      <c r="N13" s="338"/>
    </row>
    <row r="14" spans="1:14" s="12" customFormat="1" ht="19" customHeight="1" thickBot="1">
      <c r="A14" s="339" t="s">
        <v>98</v>
      </c>
      <c r="B14" s="339"/>
      <c r="C14" s="339"/>
      <c r="D14" s="339"/>
      <c r="E14" s="339"/>
      <c r="F14" s="339"/>
      <c r="G14" s="339"/>
      <c r="H14" s="339"/>
      <c r="I14" s="339"/>
      <c r="J14" s="339"/>
      <c r="K14" s="339"/>
      <c r="L14" s="339"/>
      <c r="M14" s="339"/>
      <c r="N14" s="339"/>
    </row>
    <row r="15" spans="1:14" ht="20.25" customHeight="1">
      <c r="A15" s="139" t="s">
        <v>8</v>
      </c>
      <c r="B15" s="140"/>
      <c r="C15" s="22"/>
      <c r="D15" s="22"/>
      <c r="E15" s="22"/>
      <c r="F15" s="22"/>
      <c r="G15" s="340" t="s">
        <v>1017</v>
      </c>
      <c r="H15" s="341"/>
      <c r="I15" s="341"/>
      <c r="J15" s="341"/>
      <c r="K15" s="341"/>
      <c r="L15" s="341"/>
      <c r="M15" s="341"/>
      <c r="N15" s="342"/>
    </row>
    <row r="16" spans="1:14" ht="20.25" customHeight="1">
      <c r="A16" s="141" t="s">
        <v>10</v>
      </c>
      <c r="B16" s="142"/>
      <c r="C16" s="23"/>
      <c r="D16" s="23"/>
      <c r="E16" s="23"/>
      <c r="F16" s="23"/>
      <c r="G16" s="320" t="s">
        <v>1012</v>
      </c>
      <c r="H16" s="321"/>
      <c r="I16" s="321"/>
      <c r="J16" s="321"/>
      <c r="K16" s="321"/>
      <c r="L16" s="321"/>
      <c r="M16" s="321"/>
      <c r="N16" s="322"/>
    </row>
    <row r="17" spans="1:14" ht="20.25" customHeight="1">
      <c r="A17" s="141" t="s">
        <v>12</v>
      </c>
      <c r="B17" s="142"/>
      <c r="C17" s="23"/>
      <c r="D17" s="23"/>
      <c r="E17" s="23"/>
      <c r="F17" s="23"/>
      <c r="G17" s="320"/>
      <c r="H17" s="321"/>
      <c r="I17" s="321"/>
      <c r="J17" s="321"/>
      <c r="K17" s="321"/>
      <c r="L17" s="321"/>
      <c r="M17" s="321"/>
      <c r="N17" s="322"/>
    </row>
    <row r="18" spans="1:14" ht="20.25" customHeight="1">
      <c r="A18" s="141" t="s">
        <v>99</v>
      </c>
      <c r="B18" s="142"/>
      <c r="C18" s="23"/>
      <c r="D18" s="23"/>
      <c r="E18" s="23"/>
      <c r="F18" s="23"/>
      <c r="G18" s="320" t="s">
        <v>1206</v>
      </c>
      <c r="H18" s="321"/>
      <c r="I18" s="321"/>
      <c r="J18" s="321"/>
      <c r="K18" s="321"/>
      <c r="L18" s="321"/>
      <c r="M18" s="321"/>
      <c r="N18" s="322"/>
    </row>
    <row r="19" spans="1:14" ht="20.25" customHeight="1">
      <c r="A19" s="141" t="s">
        <v>1132</v>
      </c>
      <c r="B19" s="142"/>
      <c r="C19" s="23"/>
      <c r="D19" s="23"/>
      <c r="E19" s="23"/>
      <c r="F19" s="23"/>
      <c r="G19" s="320" t="s">
        <v>1203</v>
      </c>
      <c r="H19" s="321"/>
      <c r="I19" s="321"/>
      <c r="J19" s="321"/>
      <c r="K19" s="321"/>
      <c r="L19" s="321"/>
      <c r="M19" s="321"/>
      <c r="N19" s="322"/>
    </row>
    <row r="20" spans="1:14" ht="20.25" customHeight="1">
      <c r="A20" s="141" t="s">
        <v>100</v>
      </c>
      <c r="B20" s="142"/>
      <c r="C20" s="23"/>
      <c r="D20" s="23"/>
      <c r="E20" s="23"/>
      <c r="F20" s="23"/>
      <c r="G20" s="320" t="s">
        <v>1207</v>
      </c>
      <c r="H20" s="321"/>
      <c r="I20" s="321"/>
      <c r="J20" s="321"/>
      <c r="K20" s="321"/>
      <c r="L20" s="321"/>
      <c r="M20" s="321"/>
      <c r="N20" s="322"/>
    </row>
    <row r="21" spans="1:14" ht="20.25" customHeight="1">
      <c r="A21" s="141" t="s">
        <v>101</v>
      </c>
      <c r="B21" s="142"/>
      <c r="C21" s="23"/>
      <c r="D21" s="23"/>
      <c r="E21" s="23"/>
      <c r="F21" s="23"/>
      <c r="G21" s="320" t="s">
        <v>1207</v>
      </c>
      <c r="H21" s="321"/>
      <c r="I21" s="321"/>
      <c r="J21" s="321"/>
      <c r="K21" s="321"/>
      <c r="L21" s="321"/>
      <c r="M21" s="321"/>
      <c r="N21" s="322"/>
    </row>
    <row r="22" spans="1:14" ht="20.25" customHeight="1" thickBot="1">
      <c r="A22" s="143" t="s">
        <v>20</v>
      </c>
      <c r="B22" s="144"/>
      <c r="C22" s="24"/>
      <c r="D22" s="24"/>
      <c r="E22" s="24"/>
      <c r="F22" s="24"/>
      <c r="G22" s="323" t="s">
        <v>1025</v>
      </c>
      <c r="H22" s="324"/>
      <c r="I22" s="324"/>
      <c r="J22" s="324"/>
      <c r="K22" s="324"/>
      <c r="L22" s="324"/>
      <c r="M22" s="324"/>
      <c r="N22" s="325"/>
    </row>
    <row r="23" spans="1:14" ht="20.25" customHeight="1"/>
    <row r="24" spans="1:14" s="12" customFormat="1" ht="19" customHeight="1" thickBot="1">
      <c r="A24" s="299" t="s">
        <v>102</v>
      </c>
      <c r="B24" s="299"/>
      <c r="C24" s="299"/>
      <c r="D24" s="299"/>
      <c r="E24" s="299"/>
      <c r="F24" s="299"/>
      <c r="G24" s="299"/>
      <c r="H24" s="299"/>
      <c r="I24" s="299"/>
      <c r="J24" s="299"/>
      <c r="K24" s="299"/>
      <c r="L24" s="299"/>
      <c r="M24" s="299"/>
      <c r="N24" s="299"/>
    </row>
    <row r="25" spans="1:14" ht="18" customHeight="1" thickBot="1">
      <c r="A25" s="300" t="s">
        <v>103</v>
      </c>
      <c r="B25" s="301"/>
      <c r="C25" s="301"/>
      <c r="D25" s="301"/>
      <c r="E25" s="301"/>
      <c r="F25" s="301"/>
      <c r="G25" s="301"/>
      <c r="H25" s="301"/>
      <c r="I25" s="301"/>
      <c r="J25" s="301"/>
      <c r="K25" s="301"/>
      <c r="L25" s="301"/>
      <c r="M25" s="301"/>
      <c r="N25" s="302"/>
    </row>
    <row r="26" spans="1:14" ht="35" customHeight="1" thickBot="1">
      <c r="A26" s="303" t="s">
        <v>104</v>
      </c>
      <c r="B26" s="304"/>
      <c r="C26" s="304"/>
      <c r="D26" s="304"/>
      <c r="E26" s="304"/>
      <c r="F26" s="304"/>
      <c r="G26" s="305"/>
      <c r="H26" s="298" t="s">
        <v>1014</v>
      </c>
      <c r="I26" s="296"/>
      <c r="J26" s="296"/>
      <c r="K26" s="296"/>
      <c r="L26" s="296"/>
      <c r="M26" s="296"/>
      <c r="N26" s="297"/>
    </row>
    <row r="27" spans="1:14" ht="35" customHeight="1" thickBot="1">
      <c r="A27" s="303" t="s">
        <v>105</v>
      </c>
      <c r="B27" s="304"/>
      <c r="C27" s="304"/>
      <c r="D27" s="304"/>
      <c r="E27" s="304"/>
      <c r="F27" s="304"/>
      <c r="G27" s="305"/>
      <c r="H27" s="298"/>
      <c r="I27" s="296"/>
      <c r="J27" s="296"/>
      <c r="K27" s="296"/>
      <c r="L27" s="296"/>
      <c r="M27" s="296"/>
      <c r="N27" s="297"/>
    </row>
    <row r="28" spans="1:14" ht="19.25" customHeight="1" thickBot="1">
      <c r="A28" s="300" t="s">
        <v>106</v>
      </c>
      <c r="B28" s="301"/>
      <c r="C28" s="301"/>
      <c r="D28" s="301"/>
      <c r="E28" s="301"/>
      <c r="F28" s="301"/>
      <c r="G28" s="301"/>
      <c r="H28" s="301"/>
      <c r="I28" s="301"/>
      <c r="J28" s="301"/>
      <c r="K28" s="301"/>
      <c r="L28" s="301"/>
      <c r="M28" s="301"/>
      <c r="N28" s="302"/>
    </row>
    <row r="29" spans="1:14" ht="35.25" customHeight="1" thickBot="1">
      <c r="A29" s="303" t="s">
        <v>107</v>
      </c>
      <c r="B29" s="304"/>
      <c r="C29" s="304"/>
      <c r="D29" s="304"/>
      <c r="E29" s="304"/>
      <c r="F29" s="304"/>
      <c r="G29" s="305"/>
      <c r="H29" s="298"/>
      <c r="I29" s="296"/>
      <c r="J29" s="296"/>
      <c r="K29" s="296"/>
      <c r="L29" s="296"/>
      <c r="M29" s="296"/>
      <c r="N29" s="297"/>
    </row>
    <row r="30" spans="1:14" ht="35.25" customHeight="1" thickBot="1">
      <c r="A30" s="303" t="s">
        <v>105</v>
      </c>
      <c r="B30" s="304"/>
      <c r="C30" s="304"/>
      <c r="D30" s="304"/>
      <c r="E30" s="304"/>
      <c r="F30" s="304"/>
      <c r="G30" s="305"/>
      <c r="H30" s="295"/>
      <c r="I30" s="296"/>
      <c r="J30" s="296"/>
      <c r="K30" s="296"/>
      <c r="L30" s="296"/>
      <c r="M30" s="296"/>
      <c r="N30" s="297"/>
    </row>
    <row r="31" spans="1:14" ht="18" customHeight="1" thickBot="1">
      <c r="A31" s="300" t="s">
        <v>108</v>
      </c>
      <c r="B31" s="301"/>
      <c r="C31" s="301"/>
      <c r="D31" s="301"/>
      <c r="E31" s="301"/>
      <c r="F31" s="301"/>
      <c r="G31" s="301"/>
      <c r="H31" s="301"/>
      <c r="I31" s="301"/>
      <c r="J31" s="301"/>
      <c r="K31" s="301"/>
      <c r="L31" s="301"/>
      <c r="M31" s="301"/>
      <c r="N31" s="302"/>
    </row>
    <row r="32" spans="1:14" ht="35.25" customHeight="1" thickBot="1">
      <c r="A32" s="303" t="s">
        <v>107</v>
      </c>
      <c r="B32" s="304"/>
      <c r="C32" s="304"/>
      <c r="D32" s="304"/>
      <c r="E32" s="304"/>
      <c r="F32" s="304"/>
      <c r="G32" s="305"/>
      <c r="H32" s="298"/>
      <c r="I32" s="296"/>
      <c r="J32" s="296"/>
      <c r="K32" s="296"/>
      <c r="L32" s="296"/>
      <c r="M32" s="296"/>
      <c r="N32" s="297"/>
    </row>
    <row r="33" spans="1:14" ht="35.25" customHeight="1" thickBot="1">
      <c r="A33" s="303" t="s">
        <v>105</v>
      </c>
      <c r="B33" s="304"/>
      <c r="C33" s="304"/>
      <c r="D33" s="304"/>
      <c r="E33" s="304"/>
      <c r="F33" s="304"/>
      <c r="G33" s="305"/>
      <c r="H33" s="298"/>
      <c r="I33" s="296"/>
      <c r="J33" s="296"/>
      <c r="K33" s="296"/>
      <c r="L33" s="296"/>
      <c r="M33" s="296"/>
      <c r="N33" s="297"/>
    </row>
    <row r="34" spans="1:14" ht="18" customHeight="1" thickBot="1">
      <c r="A34" s="300" t="s">
        <v>109</v>
      </c>
      <c r="B34" s="301"/>
      <c r="C34" s="301"/>
      <c r="D34" s="301"/>
      <c r="E34" s="301"/>
      <c r="F34" s="301"/>
      <c r="G34" s="301"/>
      <c r="H34" s="301"/>
      <c r="I34" s="301"/>
      <c r="J34" s="301"/>
      <c r="K34" s="301"/>
      <c r="L34" s="301"/>
      <c r="M34" s="301"/>
      <c r="N34" s="302"/>
    </row>
    <row r="35" spans="1:14" ht="35.25" customHeight="1" thickBot="1">
      <c r="A35" s="317" t="s">
        <v>110</v>
      </c>
      <c r="B35" s="318"/>
      <c r="C35" s="318"/>
      <c r="D35" s="318"/>
      <c r="E35" s="318"/>
      <c r="F35" s="318"/>
      <c r="G35" s="319"/>
      <c r="H35" s="298" t="s">
        <v>1014</v>
      </c>
      <c r="I35" s="296"/>
      <c r="J35" s="296"/>
      <c r="K35" s="296"/>
      <c r="L35" s="296"/>
      <c r="M35" s="296"/>
      <c r="N35" s="297"/>
    </row>
    <row r="36" spans="1:14" ht="35.25" customHeight="1" thickBot="1">
      <c r="A36" s="303" t="s">
        <v>111</v>
      </c>
      <c r="B36" s="304"/>
      <c r="C36" s="304"/>
      <c r="D36" s="304"/>
      <c r="E36" s="304"/>
      <c r="F36" s="304"/>
      <c r="G36" s="305"/>
      <c r="H36" s="298"/>
      <c r="I36" s="296"/>
      <c r="J36" s="296"/>
      <c r="K36" s="296"/>
      <c r="L36" s="296"/>
      <c r="M36" s="296"/>
      <c r="N36" s="297"/>
    </row>
    <row r="37" spans="1:14" s="12" customFormat="1" ht="19" customHeight="1" thickBot="1">
      <c r="A37" s="299" t="s">
        <v>112</v>
      </c>
      <c r="B37" s="299"/>
      <c r="C37" s="299"/>
      <c r="D37" s="299"/>
      <c r="E37" s="299"/>
      <c r="F37" s="299"/>
      <c r="G37" s="299"/>
      <c r="H37" s="299"/>
      <c r="I37" s="299"/>
      <c r="J37" s="299"/>
      <c r="K37" s="299"/>
      <c r="L37" s="299"/>
      <c r="M37" s="299"/>
      <c r="N37" s="299"/>
    </row>
    <row r="38" spans="1:14" ht="18" customHeight="1" thickBot="1">
      <c r="A38" s="300" t="s">
        <v>113</v>
      </c>
      <c r="B38" s="301"/>
      <c r="C38" s="301"/>
      <c r="D38" s="301"/>
      <c r="E38" s="301"/>
      <c r="F38" s="301"/>
      <c r="G38" s="301"/>
      <c r="H38" s="301"/>
      <c r="I38" s="301"/>
      <c r="J38" s="301"/>
      <c r="K38" s="301"/>
      <c r="L38" s="301"/>
      <c r="M38" s="301"/>
      <c r="N38" s="302"/>
    </row>
    <row r="39" spans="1:14" ht="35.25" customHeight="1" thickBot="1">
      <c r="A39" s="292" t="s">
        <v>114</v>
      </c>
      <c r="B39" s="293"/>
      <c r="C39" s="293"/>
      <c r="D39" s="293"/>
      <c r="E39" s="293"/>
      <c r="F39" s="293"/>
      <c r="G39" s="294"/>
      <c r="H39" s="298"/>
      <c r="I39" s="296"/>
      <c r="J39" s="296"/>
      <c r="K39" s="296"/>
      <c r="L39" s="296"/>
      <c r="M39" s="296"/>
      <c r="N39" s="297"/>
    </row>
    <row r="40" spans="1:14" ht="35.25" customHeight="1" thickBot="1">
      <c r="A40" s="292" t="s">
        <v>115</v>
      </c>
      <c r="B40" s="293"/>
      <c r="C40" s="293"/>
      <c r="D40" s="293"/>
      <c r="E40" s="293"/>
      <c r="F40" s="293"/>
      <c r="G40" s="294"/>
      <c r="H40" s="298" t="s">
        <v>1010</v>
      </c>
      <c r="I40" s="296"/>
      <c r="J40" s="296"/>
      <c r="K40" s="296"/>
      <c r="L40" s="296"/>
      <c r="M40" s="296"/>
      <c r="N40" s="297"/>
    </row>
    <row r="41" spans="1:14" ht="35.25" customHeight="1" thickBot="1">
      <c r="A41" s="303" t="s">
        <v>116</v>
      </c>
      <c r="B41" s="304"/>
      <c r="C41" s="304"/>
      <c r="D41" s="304"/>
      <c r="E41" s="304"/>
      <c r="F41" s="304"/>
      <c r="G41" s="305"/>
      <c r="H41" s="295" t="s">
        <v>1183</v>
      </c>
      <c r="I41" s="296"/>
      <c r="J41" s="296"/>
      <c r="K41" s="296"/>
      <c r="L41" s="296"/>
      <c r="M41" s="296"/>
      <c r="N41" s="297"/>
    </row>
    <row r="42" spans="1:14" ht="20.25" customHeight="1" thickBot="1">
      <c r="A42" s="306" t="s">
        <v>117</v>
      </c>
      <c r="B42" s="307"/>
      <c r="C42" s="308"/>
      <c r="D42" s="315" t="s">
        <v>118</v>
      </c>
      <c r="E42" s="315"/>
      <c r="F42" s="315"/>
      <c r="G42" s="316"/>
      <c r="H42" s="298" t="s">
        <v>1053</v>
      </c>
      <c r="I42" s="296"/>
      <c r="J42" s="296"/>
      <c r="K42" s="296"/>
      <c r="L42" s="296"/>
      <c r="M42" s="296"/>
      <c r="N42" s="297"/>
    </row>
    <row r="43" spans="1:14" ht="20.25" customHeight="1" thickBot="1">
      <c r="A43" s="309"/>
      <c r="B43" s="310"/>
      <c r="C43" s="311"/>
      <c r="D43" s="315" t="s">
        <v>119</v>
      </c>
      <c r="E43" s="315"/>
      <c r="F43" s="315"/>
      <c r="G43" s="316"/>
      <c r="H43" s="298"/>
      <c r="I43" s="296"/>
      <c r="J43" s="296"/>
      <c r="K43" s="296"/>
      <c r="L43" s="296"/>
      <c r="M43" s="296"/>
      <c r="N43" s="297"/>
    </row>
    <row r="44" spans="1:14" ht="20.25" customHeight="1" thickBot="1">
      <c r="A44" s="309"/>
      <c r="B44" s="310"/>
      <c r="C44" s="311"/>
      <c r="D44" s="315" t="s">
        <v>120</v>
      </c>
      <c r="E44" s="315"/>
      <c r="F44" s="315"/>
      <c r="G44" s="316"/>
      <c r="H44" s="298"/>
      <c r="I44" s="296"/>
      <c r="J44" s="296"/>
      <c r="K44" s="296"/>
      <c r="L44" s="296"/>
      <c r="M44" s="296"/>
      <c r="N44" s="297"/>
    </row>
    <row r="45" spans="1:14" ht="20.25" customHeight="1" thickBot="1">
      <c r="A45" s="312"/>
      <c r="B45" s="313"/>
      <c r="C45" s="314"/>
      <c r="D45" s="315" t="s">
        <v>121</v>
      </c>
      <c r="E45" s="315"/>
      <c r="F45" s="315"/>
      <c r="G45" s="316"/>
      <c r="H45" s="298"/>
      <c r="I45" s="296"/>
      <c r="J45" s="296"/>
      <c r="K45" s="296"/>
      <c r="L45" s="296"/>
      <c r="M45" s="296"/>
      <c r="N45" s="297"/>
    </row>
    <row r="46" spans="1:14" ht="18" thickBot="1">
      <c r="A46" s="300" t="s">
        <v>122</v>
      </c>
      <c r="B46" s="301"/>
      <c r="C46" s="301"/>
      <c r="D46" s="301"/>
      <c r="E46" s="301"/>
      <c r="F46" s="301"/>
      <c r="G46" s="301"/>
      <c r="H46" s="301"/>
      <c r="I46" s="301"/>
      <c r="J46" s="301"/>
      <c r="K46" s="301"/>
      <c r="L46" s="301"/>
      <c r="M46" s="301"/>
      <c r="N46" s="302"/>
    </row>
    <row r="47" spans="1:14" ht="35.25" customHeight="1" thickBot="1">
      <c r="A47" s="303" t="s">
        <v>123</v>
      </c>
      <c r="B47" s="304"/>
      <c r="C47" s="304"/>
      <c r="D47" s="304"/>
      <c r="E47" s="304"/>
      <c r="F47" s="304"/>
      <c r="G47" s="305"/>
      <c r="H47" s="298"/>
      <c r="I47" s="296"/>
      <c r="J47" s="296"/>
      <c r="K47" s="296"/>
      <c r="L47" s="296"/>
      <c r="M47" s="296"/>
      <c r="N47" s="297"/>
    </row>
    <row r="48" spans="1:14" s="12" customFormat="1" ht="19" customHeight="1" thickBot="1">
      <c r="A48" s="299" t="s">
        <v>124</v>
      </c>
      <c r="B48" s="299"/>
      <c r="C48" s="299"/>
      <c r="D48" s="299"/>
      <c r="E48" s="299"/>
      <c r="F48" s="299"/>
      <c r="G48" s="299"/>
      <c r="H48" s="299"/>
      <c r="I48" s="299"/>
      <c r="J48" s="299"/>
      <c r="K48" s="299"/>
      <c r="L48" s="299"/>
      <c r="M48" s="299"/>
      <c r="N48" s="299"/>
    </row>
    <row r="49" spans="1:14" ht="18" customHeight="1" thickBot="1">
      <c r="A49" s="300" t="s">
        <v>125</v>
      </c>
      <c r="B49" s="301"/>
      <c r="C49" s="301"/>
      <c r="D49" s="301"/>
      <c r="E49" s="301"/>
      <c r="F49" s="301"/>
      <c r="G49" s="301"/>
      <c r="H49" s="301"/>
      <c r="I49" s="301"/>
      <c r="J49" s="301"/>
      <c r="K49" s="301"/>
      <c r="L49" s="301"/>
      <c r="M49" s="301"/>
      <c r="N49" s="302"/>
    </row>
    <row r="50" spans="1:14" ht="35.25" customHeight="1" thickBot="1">
      <c r="A50" s="292" t="s">
        <v>126</v>
      </c>
      <c r="B50" s="293"/>
      <c r="C50" s="293"/>
      <c r="D50" s="293"/>
      <c r="E50" s="293"/>
      <c r="F50" s="293"/>
      <c r="G50" s="294"/>
      <c r="H50" s="298" t="s">
        <v>1014</v>
      </c>
      <c r="I50" s="296"/>
      <c r="J50" s="296"/>
      <c r="K50" s="296"/>
      <c r="L50" s="296"/>
      <c r="M50" s="296"/>
      <c r="N50" s="297"/>
    </row>
    <row r="51" spans="1:14" ht="35.25" customHeight="1" thickBot="1">
      <c r="A51" s="303" t="s">
        <v>127</v>
      </c>
      <c r="B51" s="304"/>
      <c r="C51" s="304"/>
      <c r="D51" s="304"/>
      <c r="E51" s="304"/>
      <c r="F51" s="304"/>
      <c r="G51" s="305"/>
      <c r="H51" s="298"/>
      <c r="I51" s="296"/>
      <c r="J51" s="296"/>
      <c r="K51" s="296"/>
      <c r="L51" s="296"/>
      <c r="M51" s="296"/>
      <c r="N51" s="297"/>
    </row>
    <row r="52" spans="1:14" ht="18" thickBot="1">
      <c r="A52" s="300" t="s">
        <v>128</v>
      </c>
      <c r="B52" s="301"/>
      <c r="C52" s="301"/>
      <c r="D52" s="301"/>
      <c r="E52" s="301"/>
      <c r="F52" s="301"/>
      <c r="G52" s="301"/>
      <c r="H52" s="301"/>
      <c r="I52" s="301"/>
      <c r="J52" s="301"/>
      <c r="K52" s="301"/>
      <c r="L52" s="301"/>
      <c r="M52" s="301"/>
      <c r="N52" s="302"/>
    </row>
    <row r="53" spans="1:14" s="11" customFormat="1" ht="35.25" customHeight="1" thickBot="1">
      <c r="A53" s="292" t="s">
        <v>129</v>
      </c>
      <c r="B53" s="293"/>
      <c r="C53" s="293"/>
      <c r="D53" s="293"/>
      <c r="E53" s="293"/>
      <c r="F53" s="293"/>
      <c r="G53" s="294"/>
      <c r="H53" s="295"/>
      <c r="I53" s="296"/>
      <c r="J53" s="296"/>
      <c r="K53" s="296"/>
      <c r="L53" s="296"/>
      <c r="M53" s="296"/>
      <c r="N53" s="297"/>
    </row>
    <row r="54" spans="1:14" ht="35.25" customHeight="1" thickBot="1">
      <c r="A54" s="303" t="s">
        <v>130</v>
      </c>
      <c r="B54" s="304"/>
      <c r="C54" s="304"/>
      <c r="D54" s="304"/>
      <c r="E54" s="304"/>
      <c r="F54" s="304"/>
      <c r="G54" s="305"/>
      <c r="H54" s="295"/>
      <c r="I54" s="296"/>
      <c r="J54" s="296"/>
      <c r="K54" s="296"/>
      <c r="L54" s="296"/>
      <c r="M54" s="296"/>
      <c r="N54" s="297"/>
    </row>
    <row r="55" spans="1:14" ht="35.25" customHeight="1" thickBot="1">
      <c r="A55" s="292" t="s">
        <v>131</v>
      </c>
      <c r="B55" s="293"/>
      <c r="C55" s="293"/>
      <c r="D55" s="293"/>
      <c r="E55" s="293"/>
      <c r="F55" s="293"/>
      <c r="G55" s="294"/>
      <c r="H55" s="298"/>
      <c r="I55" s="296"/>
      <c r="J55" s="296"/>
      <c r="K55" s="296"/>
      <c r="L55" s="296"/>
      <c r="M55" s="296"/>
      <c r="N55" s="297"/>
    </row>
    <row r="56" spans="1:14" ht="35.25" customHeight="1" thickBot="1">
      <c r="A56" s="303" t="s">
        <v>132</v>
      </c>
      <c r="B56" s="304"/>
      <c r="C56" s="304"/>
      <c r="D56" s="304"/>
      <c r="E56" s="304"/>
      <c r="F56" s="304"/>
      <c r="G56" s="305"/>
      <c r="H56" s="298"/>
      <c r="I56" s="296"/>
      <c r="J56" s="296"/>
      <c r="K56" s="296"/>
      <c r="L56" s="296"/>
      <c r="M56" s="296"/>
      <c r="N56" s="297"/>
    </row>
    <row r="57" spans="1:14" ht="35.25" customHeight="1" thickBot="1">
      <c r="A57" s="292" t="s">
        <v>133</v>
      </c>
      <c r="B57" s="293"/>
      <c r="C57" s="293"/>
      <c r="D57" s="293"/>
      <c r="E57" s="293"/>
      <c r="F57" s="293"/>
      <c r="G57" s="294"/>
      <c r="H57" s="298"/>
      <c r="I57" s="296"/>
      <c r="J57" s="296"/>
      <c r="K57" s="296"/>
      <c r="L57" s="296"/>
      <c r="M57" s="296"/>
      <c r="N57" s="297"/>
    </row>
    <row r="58" spans="1:14" ht="35.25" customHeight="1" thickBot="1">
      <c r="A58" s="292" t="s">
        <v>134</v>
      </c>
      <c r="B58" s="293"/>
      <c r="C58" s="293"/>
      <c r="D58" s="293"/>
      <c r="E58" s="293"/>
      <c r="F58" s="293"/>
      <c r="G58" s="294"/>
      <c r="H58" s="298"/>
      <c r="I58" s="296"/>
      <c r="J58" s="296"/>
      <c r="K58" s="296"/>
      <c r="L58" s="296"/>
      <c r="M58" s="296"/>
      <c r="N58" s="297"/>
    </row>
    <row r="59" spans="1:14" ht="20" thickBot="1">
      <c r="A59" s="299" t="s">
        <v>28</v>
      </c>
      <c r="B59" s="299"/>
      <c r="C59" s="299"/>
      <c r="D59" s="299"/>
      <c r="E59" s="299"/>
      <c r="F59" s="299"/>
      <c r="G59" s="299"/>
      <c r="H59" s="299"/>
      <c r="I59" s="299"/>
      <c r="J59" s="299"/>
      <c r="K59" s="299"/>
      <c r="L59" s="299"/>
      <c r="M59" s="299"/>
      <c r="N59" s="299"/>
    </row>
    <row r="60" spans="1:14" ht="18" thickBot="1">
      <c r="A60" s="300" t="s">
        <v>28</v>
      </c>
      <c r="B60" s="301"/>
      <c r="C60" s="301"/>
      <c r="D60" s="301"/>
      <c r="E60" s="301"/>
      <c r="F60" s="301"/>
      <c r="G60" s="301"/>
      <c r="H60" s="301"/>
      <c r="I60" s="301"/>
      <c r="J60" s="301"/>
      <c r="K60" s="301"/>
      <c r="L60" s="301"/>
      <c r="M60" s="301"/>
      <c r="N60" s="302"/>
    </row>
    <row r="61" spans="1:14" ht="35.25" customHeight="1" thickBot="1">
      <c r="A61" s="292" t="s">
        <v>135</v>
      </c>
      <c r="B61" s="293"/>
      <c r="C61" s="293"/>
      <c r="D61" s="293"/>
      <c r="E61" s="293"/>
      <c r="F61" s="293"/>
      <c r="G61" s="294"/>
      <c r="H61" s="298" t="s">
        <v>1010</v>
      </c>
      <c r="I61" s="296"/>
      <c r="J61" s="296"/>
      <c r="K61" s="296"/>
      <c r="L61" s="296"/>
      <c r="M61" s="296"/>
      <c r="N61" s="297"/>
    </row>
    <row r="62" spans="1:14" ht="35.25" customHeight="1" thickBot="1">
      <c r="A62" s="292" t="s">
        <v>136</v>
      </c>
      <c r="B62" s="293"/>
      <c r="C62" s="293"/>
      <c r="D62" s="293"/>
      <c r="E62" s="293"/>
      <c r="F62" s="293"/>
      <c r="G62" s="294"/>
      <c r="H62" s="295" t="s">
        <v>1185</v>
      </c>
      <c r="I62" s="296"/>
      <c r="J62" s="296"/>
      <c r="K62" s="296"/>
      <c r="L62" s="296"/>
      <c r="M62" s="296"/>
      <c r="N62" s="297"/>
    </row>
    <row r="63" spans="1:14" ht="35.25" customHeight="1" thickBot="1">
      <c r="A63" s="292" t="s">
        <v>137</v>
      </c>
      <c r="B63" s="293"/>
      <c r="C63" s="293"/>
      <c r="D63" s="293"/>
      <c r="E63" s="293"/>
      <c r="F63" s="293"/>
      <c r="G63" s="294"/>
      <c r="H63" s="295" t="s">
        <v>1184</v>
      </c>
      <c r="I63" s="296"/>
      <c r="J63" s="296"/>
      <c r="K63" s="296"/>
      <c r="L63" s="296"/>
      <c r="M63" s="296"/>
      <c r="N63" s="297"/>
    </row>
    <row r="64" spans="1:14">
      <c r="A64" s="13"/>
      <c r="B64" s="13"/>
      <c r="C64" s="13"/>
      <c r="D64" s="13"/>
      <c r="E64" s="13"/>
      <c r="F64" s="13"/>
      <c r="G64" s="13"/>
      <c r="H64" s="14"/>
      <c r="I64" s="14"/>
      <c r="J64" s="14"/>
      <c r="K64" s="14"/>
      <c r="L64" s="14"/>
      <c r="M64" s="14"/>
      <c r="N64" s="14"/>
    </row>
    <row r="65" spans="1:14">
      <c r="A65" s="13"/>
      <c r="B65" s="13"/>
      <c r="C65" s="13"/>
      <c r="D65" s="13"/>
      <c r="E65" s="13"/>
      <c r="F65" s="13"/>
      <c r="G65" s="13"/>
      <c r="H65" s="14"/>
      <c r="I65" s="14"/>
      <c r="J65" s="14"/>
      <c r="K65" s="14"/>
      <c r="L65" s="14"/>
      <c r="M65" s="14"/>
      <c r="N65" s="14"/>
    </row>
    <row r="66" spans="1:14">
      <c r="A66" s="13"/>
      <c r="B66" s="13"/>
      <c r="C66" s="13"/>
      <c r="D66" s="13"/>
      <c r="E66" s="13"/>
      <c r="F66" s="13"/>
      <c r="G66" s="13"/>
      <c r="H66" s="14"/>
      <c r="I66" s="14"/>
      <c r="J66" s="14"/>
      <c r="K66" s="14"/>
      <c r="L66" s="14"/>
      <c r="M66" s="14"/>
      <c r="N66" s="14"/>
    </row>
    <row r="67" spans="1:14">
      <c r="A67" s="13"/>
      <c r="B67" s="13"/>
      <c r="C67" s="13"/>
      <c r="D67" s="13"/>
      <c r="E67" s="13"/>
      <c r="F67" s="13"/>
      <c r="G67" s="13"/>
      <c r="H67" s="14"/>
      <c r="I67" s="14"/>
      <c r="J67" s="14"/>
      <c r="K67" s="14"/>
      <c r="L67" s="14"/>
      <c r="M67" s="14"/>
      <c r="N67" s="14"/>
    </row>
    <row r="68" spans="1:14">
      <c r="A68" s="13"/>
      <c r="B68" s="13"/>
      <c r="C68" s="13"/>
      <c r="D68" s="13"/>
      <c r="E68" s="13"/>
      <c r="F68" s="13"/>
      <c r="G68" s="13"/>
      <c r="H68" s="14"/>
      <c r="I68" s="14"/>
      <c r="J68" s="14"/>
      <c r="K68" s="14"/>
      <c r="L68" s="14"/>
      <c r="M68" s="14"/>
      <c r="N68" s="14"/>
    </row>
    <row r="69" spans="1:14">
      <c r="A69" s="13"/>
      <c r="B69" s="13"/>
      <c r="C69" s="13"/>
      <c r="D69" s="13"/>
      <c r="E69" s="13"/>
      <c r="F69" s="13"/>
      <c r="G69" s="13"/>
      <c r="H69" s="14"/>
      <c r="I69" s="14"/>
      <c r="J69" s="14"/>
      <c r="K69" s="14"/>
      <c r="L69" s="14"/>
      <c r="M69" s="14"/>
      <c r="N69" s="14"/>
    </row>
    <row r="70" spans="1:14">
      <c r="A70" s="13"/>
      <c r="B70" s="13"/>
      <c r="C70" s="13"/>
      <c r="D70" s="13"/>
      <c r="E70" s="13"/>
      <c r="F70" s="13"/>
      <c r="G70" s="13"/>
      <c r="H70" s="14"/>
      <c r="I70" s="14"/>
      <c r="J70" s="14"/>
      <c r="K70" s="14"/>
      <c r="L70" s="14"/>
      <c r="M70" s="14"/>
      <c r="N70" s="14"/>
    </row>
    <row r="71" spans="1:14">
      <c r="A71" s="13"/>
      <c r="B71" s="13"/>
      <c r="C71" s="13"/>
      <c r="D71" s="13"/>
      <c r="E71" s="13"/>
      <c r="F71" s="13"/>
      <c r="G71" s="13"/>
      <c r="H71" s="14"/>
      <c r="I71" s="14"/>
      <c r="J71" s="14"/>
      <c r="K71" s="14"/>
      <c r="L71" s="14"/>
      <c r="M71" s="14"/>
      <c r="N71" s="14"/>
    </row>
    <row r="72" spans="1:14">
      <c r="A72" s="13"/>
      <c r="B72" s="13"/>
      <c r="C72" s="13"/>
      <c r="D72" s="13"/>
      <c r="E72" s="13"/>
      <c r="F72" s="13"/>
      <c r="G72" s="13"/>
      <c r="H72" s="14"/>
      <c r="I72" s="14"/>
      <c r="J72" s="14"/>
      <c r="K72" s="14"/>
      <c r="L72" s="14"/>
      <c r="M72" s="14"/>
      <c r="N72" s="14"/>
    </row>
    <row r="73" spans="1:14">
      <c r="A73" s="13"/>
      <c r="B73" s="13"/>
      <c r="C73" s="13"/>
      <c r="D73" s="13"/>
      <c r="E73" s="13"/>
      <c r="F73" s="13"/>
      <c r="G73" s="13"/>
      <c r="H73" s="14"/>
      <c r="I73" s="14"/>
      <c r="J73" s="14"/>
      <c r="K73" s="14"/>
      <c r="L73" s="14"/>
      <c r="M73" s="14"/>
      <c r="N73" s="14"/>
    </row>
    <row r="74" spans="1:14">
      <c r="A74" s="13"/>
      <c r="B74" s="13"/>
      <c r="C74" s="13"/>
      <c r="D74" s="13"/>
      <c r="E74" s="13"/>
      <c r="F74" s="13"/>
      <c r="G74" s="13"/>
      <c r="H74" s="14"/>
      <c r="I74" s="14"/>
      <c r="J74" s="14"/>
      <c r="K74" s="14"/>
      <c r="L74" s="14"/>
      <c r="M74" s="14"/>
      <c r="N74" s="14"/>
    </row>
    <row r="75" spans="1:14">
      <c r="A75" s="13"/>
      <c r="B75" s="13"/>
      <c r="C75" s="13"/>
      <c r="D75" s="13"/>
      <c r="E75" s="13"/>
      <c r="F75" s="13"/>
      <c r="G75" s="13"/>
      <c r="H75" s="14"/>
      <c r="I75" s="14"/>
      <c r="J75" s="14"/>
      <c r="K75" s="14"/>
      <c r="L75" s="14"/>
      <c r="M75" s="14"/>
      <c r="N75" s="14"/>
    </row>
    <row r="76" spans="1:14">
      <c r="A76" s="13"/>
      <c r="B76" s="13"/>
      <c r="C76" s="13"/>
      <c r="D76" s="13"/>
      <c r="E76" s="13"/>
      <c r="F76" s="13"/>
      <c r="G76" s="13"/>
      <c r="H76" s="14"/>
      <c r="I76" s="14"/>
      <c r="J76" s="14"/>
      <c r="K76" s="14"/>
      <c r="L76" s="14"/>
      <c r="M76" s="14"/>
      <c r="N76" s="14"/>
    </row>
  </sheetData>
  <mergeCells count="82">
    <mergeCell ref="G20:N20"/>
    <mergeCell ref="D2:E3"/>
    <mergeCell ref="F2:I3"/>
    <mergeCell ref="A6:N7"/>
    <mergeCell ref="A9:N10"/>
    <mergeCell ref="A11:N13"/>
    <mergeCell ref="A14:N14"/>
    <mergeCell ref="G15:N15"/>
    <mergeCell ref="G16:N16"/>
    <mergeCell ref="G17:N17"/>
    <mergeCell ref="G18:N18"/>
    <mergeCell ref="G19:N19"/>
    <mergeCell ref="A30:G30"/>
    <mergeCell ref="H30:N30"/>
    <mergeCell ref="G21:N21"/>
    <mergeCell ref="G22:N22"/>
    <mergeCell ref="A24:N24"/>
    <mergeCell ref="A25:N25"/>
    <mergeCell ref="A26:G26"/>
    <mergeCell ref="H26:N26"/>
    <mergeCell ref="A27:G27"/>
    <mergeCell ref="H27:N27"/>
    <mergeCell ref="A28:N28"/>
    <mergeCell ref="A29:G29"/>
    <mergeCell ref="H29:N29"/>
    <mergeCell ref="A38:N38"/>
    <mergeCell ref="A31:N31"/>
    <mergeCell ref="A32:G32"/>
    <mergeCell ref="H32:N32"/>
    <mergeCell ref="A33:G33"/>
    <mergeCell ref="H33:N33"/>
    <mergeCell ref="A34:N34"/>
    <mergeCell ref="A35:G35"/>
    <mergeCell ref="H35:N35"/>
    <mergeCell ref="A36:G36"/>
    <mergeCell ref="H36:N36"/>
    <mergeCell ref="A37:N37"/>
    <mergeCell ref="A39:G39"/>
    <mergeCell ref="H39:N39"/>
    <mergeCell ref="A40:G40"/>
    <mergeCell ref="H40:N40"/>
    <mergeCell ref="A41:G41"/>
    <mergeCell ref="H41:N41"/>
    <mergeCell ref="A42:C45"/>
    <mergeCell ref="D42:G42"/>
    <mergeCell ref="H42:N42"/>
    <mergeCell ref="D43:G43"/>
    <mergeCell ref="H43:N43"/>
    <mergeCell ref="D44:G44"/>
    <mergeCell ref="H44:N44"/>
    <mergeCell ref="D45:G45"/>
    <mergeCell ref="H45:N45"/>
    <mergeCell ref="A54:G54"/>
    <mergeCell ref="H54:N54"/>
    <mergeCell ref="A46:N46"/>
    <mergeCell ref="A47:G47"/>
    <mergeCell ref="H47:N47"/>
    <mergeCell ref="A48:N48"/>
    <mergeCell ref="A49:N49"/>
    <mergeCell ref="A50:G50"/>
    <mergeCell ref="H50:N50"/>
    <mergeCell ref="A51:G51"/>
    <mergeCell ref="H51:N51"/>
    <mergeCell ref="A52:N52"/>
    <mergeCell ref="A53:G53"/>
    <mergeCell ref="H53:N53"/>
    <mergeCell ref="A55:G55"/>
    <mergeCell ref="H55:N55"/>
    <mergeCell ref="A56:G56"/>
    <mergeCell ref="H56:N56"/>
    <mergeCell ref="A57:G57"/>
    <mergeCell ref="H57:N57"/>
    <mergeCell ref="A62:G62"/>
    <mergeCell ref="H62:N62"/>
    <mergeCell ref="A63:G63"/>
    <mergeCell ref="H63:N63"/>
    <mergeCell ref="A58:G58"/>
    <mergeCell ref="H58:N58"/>
    <mergeCell ref="A59:N59"/>
    <mergeCell ref="A60:N60"/>
    <mergeCell ref="A61:G61"/>
    <mergeCell ref="H61:N61"/>
  </mergeCells>
  <dataValidations count="8">
    <dataValidation type="list" allowBlank="1" showInputMessage="1" showErrorMessage="1" sqref="G17:N17" xr:uid="{00000000-0002-0000-0100-000000000000}">
      <formula1>MENTION</formula1>
    </dataValidation>
    <dataValidation type="list" allowBlank="1" showInputMessage="1" showErrorMessage="1" sqref="H35:N35 H40:N40 H61:N61" xr:uid="{00000000-0002-0000-0100-000001000000}">
      <formula1>CH</formula1>
    </dataValidation>
    <dataValidation type="list" allowBlank="1" showInputMessage="1" showErrorMessage="1" sqref="G22:N22" xr:uid="{00000000-0002-0000-0100-000002000000}">
      <formula1>reg</formula1>
    </dataValidation>
    <dataValidation type="list" allowBlank="1" showInputMessage="1" showErrorMessage="1" sqref="G16:N16" xr:uid="{00000000-0002-0000-0100-000003000000}">
      <formula1>comps</formula1>
    </dataValidation>
    <dataValidation type="list" allowBlank="1" showInputMessage="1" showErrorMessage="1" sqref="G15:N15" xr:uid="{00000000-0002-0000-0100-000004000000}">
      <formula1>facu</formula1>
    </dataValidation>
    <dataValidation type="list" allowBlank="1" showInputMessage="1" showErrorMessage="1" sqref="H42:N45" xr:uid="{00000000-0002-0000-0100-000005000000}">
      <formula1>rcc</formula1>
    </dataValidation>
    <dataValidation type="list" allowBlank="1" showInputMessage="1" showErrorMessage="1" sqref="H26:N26 H29:N29 H32:N32 H39:N39 H50:N50 H57:N57" xr:uid="{00000000-0002-0000-0100-000006000000}">
      <formula1>ON</formula1>
    </dataValidation>
    <dataValidation type="list" allowBlank="1" showInputMessage="1" showErrorMessage="1" sqref="B16" xr:uid="{00000000-0002-0000-0100-000007000000}">
      <formula1>"Bioméd ,Chimie,DEG,Dép Rééd,Dép Sc Inf,EA,EIDD,EILA,GHES,IHSS,Info,IUT Pajol,IUT RdS,LAC,LCAO,Ling,Maths,Maths-Info,Médecine,Odonto,Pharma,Physique,Psycho,SDV,SHS,STAPS"</formula1>
    </dataValidation>
  </dataValidations>
  <hyperlinks>
    <hyperlink ref="A15" location="'1. Présentation'!A21" display="Faculté" xr:uid="{00000000-0004-0000-0100-000000000000}"/>
    <hyperlink ref="A16" location="'1. Présentation'!A22" display="Composante" xr:uid="{00000000-0004-0000-0100-000001000000}"/>
    <hyperlink ref="A17" location="'1. Présentation'!A23" display="Mention de rattachement de la formation" xr:uid="{00000000-0004-0000-0100-000002000000}"/>
    <hyperlink ref="A18" location="'1. Présentation'!A24" display="Responsable de la mention +mail" xr:uid="{00000000-0004-0000-0100-000003000000}"/>
    <hyperlink ref="A19" location="'1. Présentation'!A25" display="Intitulé du parcours (en toutes lettres)" xr:uid="{00000000-0004-0000-0100-000004000000}"/>
    <hyperlink ref="A20" location="'1. Présentation'!A26" display="Responsable du parcours M1 + mail" xr:uid="{00000000-0004-0000-0100-000005000000}"/>
    <hyperlink ref="A21" location="'1. Présentation'!A26" display="Responsable du parcours M2 + mail" xr:uid="{00000000-0004-0000-0100-000006000000}"/>
    <hyperlink ref="A22" location="'1. Présentation'!A27" display="Régime de formation" xr:uid="{00000000-0004-0000-0100-000007000000}"/>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pageSetUpPr fitToPage="1"/>
  </sheetPr>
  <dimension ref="A1:O77"/>
  <sheetViews>
    <sheetView showGridLines="0" topLeftCell="A41" zoomScale="115" zoomScaleNormal="115" workbookViewId="0">
      <selection activeCell="O56" sqref="O56"/>
    </sheetView>
  </sheetViews>
  <sheetFormatPr baseColWidth="10" defaultColWidth="11" defaultRowHeight="15"/>
  <cols>
    <col min="1" max="1" width="11" style="230" customWidth="1"/>
    <col min="2" max="4" width="11" style="230"/>
    <col min="5" max="5" width="11.33203125" style="230" bestFit="1" customWidth="1"/>
    <col min="6" max="6" width="11" style="230"/>
    <col min="7" max="7" width="13.33203125" style="230" customWidth="1"/>
    <col min="8" max="13" width="11" style="230"/>
    <col min="14" max="14" width="13.33203125" style="230" customWidth="1"/>
    <col min="15" max="15" width="34.5" style="230" customWidth="1"/>
    <col min="16" max="16384" width="11" style="230"/>
  </cols>
  <sheetData>
    <row r="1" spans="1:14" ht="16" thickBot="1"/>
    <row r="2" spans="1:14">
      <c r="D2" s="393" t="s">
        <v>94</v>
      </c>
      <c r="E2" s="394"/>
      <c r="F2" s="397"/>
      <c r="G2" s="398"/>
      <c r="H2" s="398"/>
      <c r="I2" s="399"/>
    </row>
    <row r="3" spans="1:14" ht="16" thickBot="1">
      <c r="D3" s="395"/>
      <c r="E3" s="396"/>
      <c r="F3" s="400"/>
      <c r="G3" s="401"/>
      <c r="H3" s="401"/>
      <c r="I3" s="402"/>
    </row>
    <row r="6" spans="1:14" ht="15.75" customHeight="1">
      <c r="A6" s="403" t="s">
        <v>95</v>
      </c>
      <c r="B6" s="403"/>
      <c r="C6" s="403"/>
      <c r="D6" s="403"/>
      <c r="E6" s="403"/>
      <c r="F6" s="403"/>
      <c r="G6" s="403"/>
      <c r="H6" s="403"/>
      <c r="I6" s="403"/>
      <c r="J6" s="403"/>
      <c r="K6" s="403"/>
      <c r="L6" s="403"/>
      <c r="M6" s="403"/>
      <c r="N6" s="403"/>
    </row>
    <row r="7" spans="1:14" ht="15.75" customHeight="1">
      <c r="A7" s="403"/>
      <c r="B7" s="403"/>
      <c r="C7" s="403"/>
      <c r="D7" s="403"/>
      <c r="E7" s="403"/>
      <c r="F7" s="403"/>
      <c r="G7" s="403"/>
      <c r="H7" s="403"/>
      <c r="I7" s="403"/>
      <c r="J7" s="403"/>
      <c r="K7" s="403"/>
      <c r="L7" s="403"/>
      <c r="M7" s="403"/>
      <c r="N7" s="403"/>
    </row>
    <row r="8" spans="1:14" ht="14.5" customHeight="1">
      <c r="A8" s="245"/>
      <c r="B8" s="244"/>
    </row>
    <row r="9" spans="1:14" ht="14.5" customHeight="1">
      <c r="A9" s="404" t="s">
        <v>96</v>
      </c>
      <c r="B9" s="404"/>
      <c r="C9" s="404"/>
      <c r="D9" s="404"/>
      <c r="E9" s="404"/>
      <c r="F9" s="404"/>
      <c r="G9" s="404"/>
      <c r="H9" s="404"/>
      <c r="I9" s="404"/>
      <c r="J9" s="404"/>
      <c r="K9" s="404"/>
      <c r="L9" s="404"/>
      <c r="M9" s="404"/>
      <c r="N9" s="404"/>
    </row>
    <row r="10" spans="1:14" ht="14.5" customHeight="1">
      <c r="A10" s="404"/>
      <c r="B10" s="404"/>
      <c r="C10" s="404"/>
      <c r="D10" s="404"/>
      <c r="E10" s="404"/>
      <c r="F10" s="404"/>
      <c r="G10" s="404"/>
      <c r="H10" s="404"/>
      <c r="I10" s="404"/>
      <c r="J10" s="404"/>
      <c r="K10" s="404"/>
      <c r="L10" s="404"/>
      <c r="M10" s="404"/>
      <c r="N10" s="404"/>
    </row>
    <row r="11" spans="1:14" ht="14.5" customHeight="1">
      <c r="A11" s="405" t="s">
        <v>97</v>
      </c>
      <c r="B11" s="405"/>
      <c r="C11" s="405"/>
      <c r="D11" s="405"/>
      <c r="E11" s="405"/>
      <c r="F11" s="405"/>
      <c r="G11" s="405"/>
      <c r="H11" s="405"/>
      <c r="I11" s="405"/>
      <c r="J11" s="405"/>
      <c r="K11" s="405"/>
      <c r="L11" s="405"/>
      <c r="M11" s="405"/>
      <c r="N11" s="405"/>
    </row>
    <row r="12" spans="1:14">
      <c r="A12" s="405"/>
      <c r="B12" s="405"/>
      <c r="C12" s="405"/>
      <c r="D12" s="405"/>
      <c r="E12" s="405"/>
      <c r="F12" s="405"/>
      <c r="G12" s="405"/>
      <c r="H12" s="405"/>
      <c r="I12" s="405"/>
      <c r="J12" s="405"/>
      <c r="K12" s="405"/>
      <c r="L12" s="405"/>
      <c r="M12" s="405"/>
      <c r="N12" s="405"/>
    </row>
    <row r="13" spans="1:14">
      <c r="A13" s="405"/>
      <c r="B13" s="405"/>
      <c r="C13" s="405"/>
      <c r="D13" s="405"/>
      <c r="E13" s="405"/>
      <c r="F13" s="405"/>
      <c r="G13" s="405"/>
      <c r="H13" s="405"/>
      <c r="I13" s="405"/>
      <c r="J13" s="405"/>
      <c r="K13" s="405"/>
      <c r="L13" s="405"/>
      <c r="M13" s="405"/>
      <c r="N13" s="405"/>
    </row>
    <row r="14" spans="1:14" s="236" customFormat="1" ht="19" customHeight="1" thickBot="1">
      <c r="A14" s="389" t="s">
        <v>98</v>
      </c>
      <c r="B14" s="389"/>
      <c r="C14" s="389"/>
      <c r="D14" s="389"/>
      <c r="E14" s="389"/>
      <c r="F14" s="389"/>
      <c r="G14" s="389"/>
      <c r="H14" s="389"/>
      <c r="I14" s="389"/>
      <c r="J14" s="389"/>
      <c r="K14" s="389"/>
      <c r="L14" s="389"/>
      <c r="M14" s="389"/>
      <c r="N14" s="389"/>
    </row>
    <row r="15" spans="1:14" ht="20.25" customHeight="1">
      <c r="A15" s="139" t="s">
        <v>8</v>
      </c>
      <c r="B15" s="243"/>
      <c r="C15" s="242"/>
      <c r="D15" s="242"/>
      <c r="E15" s="242"/>
      <c r="F15" s="242"/>
      <c r="G15" s="390" t="s">
        <v>1017</v>
      </c>
      <c r="H15" s="391"/>
      <c r="I15" s="391"/>
      <c r="J15" s="391"/>
      <c r="K15" s="391"/>
      <c r="L15" s="391"/>
      <c r="M15" s="391"/>
      <c r="N15" s="392"/>
    </row>
    <row r="16" spans="1:14" ht="20.25" customHeight="1">
      <c r="A16" s="141" t="s">
        <v>10</v>
      </c>
      <c r="B16" s="241"/>
      <c r="C16" s="240"/>
      <c r="D16" s="240"/>
      <c r="E16" s="240"/>
      <c r="F16" s="240"/>
      <c r="G16" s="382" t="s">
        <v>1012</v>
      </c>
      <c r="H16" s="383"/>
      <c r="I16" s="383"/>
      <c r="J16" s="383"/>
      <c r="K16" s="383"/>
      <c r="L16" s="383"/>
      <c r="M16" s="383"/>
      <c r="N16" s="384"/>
    </row>
    <row r="17" spans="1:15" ht="20.25" customHeight="1">
      <c r="A17" s="141" t="s">
        <v>12</v>
      </c>
      <c r="B17" s="241"/>
      <c r="C17" s="240"/>
      <c r="D17" s="240"/>
      <c r="E17" s="240"/>
      <c r="F17" s="240"/>
      <c r="G17" s="382"/>
      <c r="H17" s="383"/>
      <c r="I17" s="383"/>
      <c r="J17" s="383"/>
      <c r="K17" s="383"/>
      <c r="L17" s="383"/>
      <c r="M17" s="383"/>
      <c r="N17" s="384"/>
    </row>
    <row r="18" spans="1:15" ht="20.25" customHeight="1">
      <c r="A18" s="141" t="s">
        <v>99</v>
      </c>
      <c r="B18" s="241"/>
      <c r="C18" s="240"/>
      <c r="D18" s="240"/>
      <c r="E18" s="240"/>
      <c r="F18" s="240"/>
      <c r="G18" s="382"/>
      <c r="H18" s="383"/>
      <c r="I18" s="383"/>
      <c r="J18" s="383"/>
      <c r="K18" s="383"/>
      <c r="L18" s="383"/>
      <c r="M18" s="383"/>
      <c r="N18" s="384"/>
    </row>
    <row r="19" spans="1:15" ht="20.25" customHeight="1">
      <c r="A19" s="141" t="s">
        <v>1132</v>
      </c>
      <c r="B19" s="241"/>
      <c r="C19" s="240"/>
      <c r="D19" s="240"/>
      <c r="E19" s="240"/>
      <c r="F19" s="240"/>
      <c r="G19" s="382"/>
      <c r="H19" s="383"/>
      <c r="I19" s="383"/>
      <c r="J19" s="383"/>
      <c r="K19" s="383"/>
      <c r="L19" s="383"/>
      <c r="M19" s="383"/>
      <c r="N19" s="384"/>
    </row>
    <row r="20" spans="1:15" ht="20.25" customHeight="1">
      <c r="A20" s="141" t="s">
        <v>100</v>
      </c>
      <c r="B20" s="241"/>
      <c r="C20" s="240"/>
      <c r="D20" s="240"/>
      <c r="E20" s="240"/>
      <c r="F20" s="240"/>
      <c r="G20" s="382"/>
      <c r="H20" s="383"/>
      <c r="I20" s="383"/>
      <c r="J20" s="383"/>
      <c r="K20" s="383"/>
      <c r="L20" s="383"/>
      <c r="M20" s="383"/>
      <c r="N20" s="384"/>
    </row>
    <row r="21" spans="1:15" ht="20.25" customHeight="1">
      <c r="A21" s="141" t="s">
        <v>101</v>
      </c>
      <c r="B21" s="241"/>
      <c r="C21" s="240"/>
      <c r="D21" s="240"/>
      <c r="E21" s="240"/>
      <c r="F21" s="240"/>
      <c r="G21" s="382"/>
      <c r="H21" s="383"/>
      <c r="I21" s="383"/>
      <c r="J21" s="383"/>
      <c r="K21" s="383"/>
      <c r="L21" s="383"/>
      <c r="M21" s="383"/>
      <c r="N21" s="384"/>
    </row>
    <row r="22" spans="1:15" ht="20.25" customHeight="1" thickBot="1">
      <c r="A22" s="143" t="s">
        <v>20</v>
      </c>
      <c r="B22" s="239"/>
      <c r="C22" s="238"/>
      <c r="D22" s="238"/>
      <c r="E22" s="238"/>
      <c r="F22" s="238"/>
      <c r="G22" s="385" t="s">
        <v>1023</v>
      </c>
      <c r="H22" s="386"/>
      <c r="I22" s="386"/>
      <c r="J22" s="386"/>
      <c r="K22" s="386"/>
      <c r="L22" s="386"/>
      <c r="M22" s="386"/>
      <c r="N22" s="387"/>
      <c r="O22" s="237" t="s">
        <v>1306</v>
      </c>
    </row>
    <row r="23" spans="1:15" ht="20.25" customHeight="1"/>
    <row r="24" spans="1:15" s="236" customFormat="1" ht="33" customHeight="1">
      <c r="A24" s="388" t="s">
        <v>1305</v>
      </c>
      <c r="B24" s="349"/>
      <c r="C24" s="349"/>
      <c r="D24" s="349"/>
      <c r="E24" s="349"/>
      <c r="F24" s="349"/>
      <c r="G24" s="349"/>
      <c r="H24" s="349"/>
      <c r="I24" s="349"/>
      <c r="J24" s="349"/>
      <c r="K24" s="349"/>
      <c r="L24" s="349"/>
      <c r="M24" s="349"/>
      <c r="N24" s="349"/>
    </row>
    <row r="25" spans="1:15" s="236" customFormat="1" ht="19" customHeight="1" thickBot="1">
      <c r="A25" s="381" t="s">
        <v>1304</v>
      </c>
      <c r="B25" s="381"/>
      <c r="C25" s="381"/>
      <c r="D25" s="381"/>
      <c r="E25" s="381"/>
      <c r="F25" s="381"/>
      <c r="G25" s="381"/>
      <c r="H25" s="381"/>
      <c r="I25" s="381"/>
      <c r="J25" s="381"/>
      <c r="K25" s="381"/>
      <c r="L25" s="381"/>
      <c r="M25" s="381"/>
      <c r="N25" s="381"/>
    </row>
    <row r="26" spans="1:15" ht="18" customHeight="1" thickBot="1">
      <c r="A26" s="350" t="s">
        <v>103</v>
      </c>
      <c r="B26" s="351"/>
      <c r="C26" s="351"/>
      <c r="D26" s="351"/>
      <c r="E26" s="351"/>
      <c r="F26" s="351"/>
      <c r="G26" s="351"/>
      <c r="H26" s="351"/>
      <c r="I26" s="351"/>
      <c r="J26" s="351"/>
      <c r="K26" s="351"/>
      <c r="L26" s="351"/>
      <c r="M26" s="351"/>
      <c r="N26" s="352"/>
    </row>
    <row r="27" spans="1:15" ht="35" customHeight="1" thickBot="1">
      <c r="A27" s="353" t="s">
        <v>104</v>
      </c>
      <c r="B27" s="354"/>
      <c r="C27" s="354"/>
      <c r="D27" s="354"/>
      <c r="E27" s="354"/>
      <c r="F27" s="354"/>
      <c r="G27" s="355"/>
      <c r="H27" s="346" t="s">
        <v>1010</v>
      </c>
      <c r="I27" s="347"/>
      <c r="J27" s="347"/>
      <c r="K27" s="347"/>
      <c r="L27" s="347"/>
      <c r="M27" s="347"/>
      <c r="N27" s="348"/>
    </row>
    <row r="28" spans="1:15" ht="35" customHeight="1" thickBot="1">
      <c r="A28" s="353" t="s">
        <v>105</v>
      </c>
      <c r="B28" s="354"/>
      <c r="C28" s="354"/>
      <c r="D28" s="354"/>
      <c r="E28" s="354"/>
      <c r="F28" s="354"/>
      <c r="G28" s="355"/>
      <c r="H28" s="378" t="s">
        <v>1303</v>
      </c>
      <c r="I28" s="379"/>
      <c r="J28" s="379"/>
      <c r="K28" s="379"/>
      <c r="L28" s="379"/>
      <c r="M28" s="379"/>
      <c r="N28" s="380"/>
    </row>
    <row r="29" spans="1:15" ht="19.25" customHeight="1" thickBot="1">
      <c r="A29" s="350" t="s">
        <v>106</v>
      </c>
      <c r="B29" s="351"/>
      <c r="C29" s="351"/>
      <c r="D29" s="351"/>
      <c r="E29" s="351"/>
      <c r="F29" s="351"/>
      <c r="G29" s="351"/>
      <c r="H29" s="351"/>
      <c r="I29" s="351"/>
      <c r="J29" s="351"/>
      <c r="K29" s="351"/>
      <c r="L29" s="351"/>
      <c r="M29" s="351"/>
      <c r="N29" s="352"/>
    </row>
    <row r="30" spans="1:15" ht="35.25" customHeight="1" thickBot="1">
      <c r="A30" s="353" t="s">
        <v>107</v>
      </c>
      <c r="B30" s="354"/>
      <c r="C30" s="354"/>
      <c r="D30" s="354"/>
      <c r="E30" s="354"/>
      <c r="F30" s="354"/>
      <c r="G30" s="355"/>
      <c r="H30" s="375" t="s">
        <v>1010</v>
      </c>
      <c r="I30" s="376"/>
      <c r="J30" s="376"/>
      <c r="K30" s="376"/>
      <c r="L30" s="376"/>
      <c r="M30" s="376"/>
      <c r="N30" s="377"/>
    </row>
    <row r="31" spans="1:15" ht="35.25" customHeight="1" thickBot="1">
      <c r="A31" s="353" t="s">
        <v>105</v>
      </c>
      <c r="B31" s="354"/>
      <c r="C31" s="354"/>
      <c r="D31" s="354"/>
      <c r="E31" s="354"/>
      <c r="F31" s="354"/>
      <c r="G31" s="355"/>
      <c r="H31" s="378" t="s">
        <v>1302</v>
      </c>
      <c r="I31" s="379"/>
      <c r="J31" s="379"/>
      <c r="K31" s="379"/>
      <c r="L31" s="379"/>
      <c r="M31" s="379"/>
      <c r="N31" s="380"/>
    </row>
    <row r="32" spans="1:15" ht="18" customHeight="1" thickBot="1">
      <c r="A32" s="350" t="s">
        <v>108</v>
      </c>
      <c r="B32" s="351"/>
      <c r="C32" s="351"/>
      <c r="D32" s="351"/>
      <c r="E32" s="351"/>
      <c r="F32" s="351"/>
      <c r="G32" s="351"/>
      <c r="H32" s="351"/>
      <c r="I32" s="351"/>
      <c r="J32" s="351"/>
      <c r="K32" s="351"/>
      <c r="L32" s="351"/>
      <c r="M32" s="351"/>
      <c r="N32" s="352"/>
    </row>
    <row r="33" spans="1:14" ht="35.25" customHeight="1" thickBot="1">
      <c r="A33" s="353" t="s">
        <v>107</v>
      </c>
      <c r="B33" s="354"/>
      <c r="C33" s="354"/>
      <c r="D33" s="354"/>
      <c r="E33" s="354"/>
      <c r="F33" s="354"/>
      <c r="G33" s="355"/>
      <c r="H33" s="346" t="s">
        <v>1014</v>
      </c>
      <c r="I33" s="347"/>
      <c r="J33" s="347"/>
      <c r="K33" s="347"/>
      <c r="L33" s="347"/>
      <c r="M33" s="347"/>
      <c r="N33" s="348"/>
    </row>
    <row r="34" spans="1:14" ht="35.25" customHeight="1" thickBot="1">
      <c r="A34" s="353" t="s">
        <v>105</v>
      </c>
      <c r="B34" s="354"/>
      <c r="C34" s="354"/>
      <c r="D34" s="354"/>
      <c r="E34" s="354"/>
      <c r="F34" s="354"/>
      <c r="G34" s="355"/>
      <c r="H34" s="346"/>
      <c r="I34" s="347"/>
      <c r="J34" s="347"/>
      <c r="K34" s="347"/>
      <c r="L34" s="347"/>
      <c r="M34" s="347"/>
      <c r="N34" s="348"/>
    </row>
    <row r="35" spans="1:14" ht="18" customHeight="1" thickBot="1">
      <c r="A35" s="350" t="s">
        <v>109</v>
      </c>
      <c r="B35" s="351"/>
      <c r="C35" s="351"/>
      <c r="D35" s="351"/>
      <c r="E35" s="351"/>
      <c r="F35" s="351"/>
      <c r="G35" s="351"/>
      <c r="H35" s="351"/>
      <c r="I35" s="351"/>
      <c r="J35" s="351"/>
      <c r="K35" s="351"/>
      <c r="L35" s="351"/>
      <c r="M35" s="351"/>
      <c r="N35" s="352"/>
    </row>
    <row r="36" spans="1:14" ht="54" customHeight="1" thickBot="1">
      <c r="A36" s="372" t="s">
        <v>110</v>
      </c>
      <c r="B36" s="373"/>
      <c r="C36" s="373"/>
      <c r="D36" s="373"/>
      <c r="E36" s="373"/>
      <c r="F36" s="373"/>
      <c r="G36" s="374"/>
      <c r="H36" s="358" t="s">
        <v>1301</v>
      </c>
      <c r="I36" s="359"/>
      <c r="J36" s="359"/>
      <c r="K36" s="359"/>
      <c r="L36" s="359"/>
      <c r="M36" s="359"/>
      <c r="N36" s="360"/>
    </row>
    <row r="37" spans="1:14" ht="35.25" customHeight="1" thickBot="1">
      <c r="A37" s="353" t="s">
        <v>111</v>
      </c>
      <c r="B37" s="354"/>
      <c r="C37" s="354"/>
      <c r="D37" s="354"/>
      <c r="E37" s="354"/>
      <c r="F37" s="354"/>
      <c r="G37" s="355"/>
      <c r="H37" s="346"/>
      <c r="I37" s="347"/>
      <c r="J37" s="347"/>
      <c r="K37" s="347"/>
      <c r="L37" s="347"/>
      <c r="M37" s="347"/>
      <c r="N37" s="348"/>
    </row>
    <row r="38" spans="1:14" s="236" customFormat="1" ht="19" customHeight="1" thickBot="1">
      <c r="A38" s="349" t="s">
        <v>112</v>
      </c>
      <c r="B38" s="349"/>
      <c r="C38" s="349"/>
      <c r="D38" s="349"/>
      <c r="E38" s="349"/>
      <c r="F38" s="349"/>
      <c r="G38" s="349"/>
      <c r="H38" s="349"/>
      <c r="I38" s="349"/>
      <c r="J38" s="349"/>
      <c r="K38" s="349"/>
      <c r="L38" s="349"/>
      <c r="M38" s="349"/>
      <c r="N38" s="349"/>
    </row>
    <row r="39" spans="1:14" ht="18" customHeight="1" thickBot="1">
      <c r="A39" s="350" t="s">
        <v>113</v>
      </c>
      <c r="B39" s="351"/>
      <c r="C39" s="351"/>
      <c r="D39" s="351"/>
      <c r="E39" s="351"/>
      <c r="F39" s="351"/>
      <c r="G39" s="351"/>
      <c r="H39" s="351"/>
      <c r="I39" s="351"/>
      <c r="J39" s="351"/>
      <c r="K39" s="351"/>
      <c r="L39" s="351"/>
      <c r="M39" s="351"/>
      <c r="N39" s="352"/>
    </row>
    <row r="40" spans="1:14" ht="35.25" customHeight="1" thickBot="1">
      <c r="A40" s="343" t="s">
        <v>114</v>
      </c>
      <c r="B40" s="344"/>
      <c r="C40" s="344"/>
      <c r="D40" s="344"/>
      <c r="E40" s="344"/>
      <c r="F40" s="344"/>
      <c r="G40" s="345"/>
      <c r="H40" s="358" t="s">
        <v>1300</v>
      </c>
      <c r="I40" s="359"/>
      <c r="J40" s="359"/>
      <c r="K40" s="359"/>
      <c r="L40" s="359"/>
      <c r="M40" s="359"/>
      <c r="N40" s="360"/>
    </row>
    <row r="41" spans="1:14" ht="35.25" customHeight="1" thickBot="1">
      <c r="A41" s="343" t="s">
        <v>115</v>
      </c>
      <c r="B41" s="344"/>
      <c r="C41" s="344"/>
      <c r="D41" s="344"/>
      <c r="E41" s="344"/>
      <c r="F41" s="344"/>
      <c r="G41" s="345"/>
      <c r="H41" s="346" t="s">
        <v>1299</v>
      </c>
      <c r="I41" s="347"/>
      <c r="J41" s="347"/>
      <c r="K41" s="347"/>
      <c r="L41" s="347"/>
      <c r="M41" s="347"/>
      <c r="N41" s="348"/>
    </row>
    <row r="42" spans="1:14" ht="35.25" customHeight="1" thickBot="1">
      <c r="A42" s="353" t="s">
        <v>116</v>
      </c>
      <c r="B42" s="354"/>
      <c r="C42" s="354"/>
      <c r="D42" s="354"/>
      <c r="E42" s="354"/>
      <c r="F42" s="354"/>
      <c r="G42" s="355"/>
      <c r="H42" s="346" t="s">
        <v>1298</v>
      </c>
      <c r="I42" s="347"/>
      <c r="J42" s="347"/>
      <c r="K42" s="347"/>
      <c r="L42" s="347"/>
      <c r="M42" s="347"/>
      <c r="N42" s="348"/>
    </row>
    <row r="43" spans="1:14" ht="20.25" customHeight="1" thickBot="1">
      <c r="A43" s="361" t="s">
        <v>117</v>
      </c>
      <c r="B43" s="362"/>
      <c r="C43" s="363"/>
      <c r="D43" s="370" t="s">
        <v>118</v>
      </c>
      <c r="E43" s="370"/>
      <c r="F43" s="370"/>
      <c r="G43" s="371"/>
      <c r="H43" s="346" t="s">
        <v>1053</v>
      </c>
      <c r="I43" s="347"/>
      <c r="J43" s="347"/>
      <c r="K43" s="347"/>
      <c r="L43" s="347"/>
      <c r="M43" s="347"/>
      <c r="N43" s="348"/>
    </row>
    <row r="44" spans="1:14" ht="20.25" customHeight="1" thickBot="1">
      <c r="A44" s="364"/>
      <c r="B44" s="365"/>
      <c r="C44" s="366"/>
      <c r="D44" s="370" t="s">
        <v>119</v>
      </c>
      <c r="E44" s="370"/>
      <c r="F44" s="370"/>
      <c r="G44" s="371"/>
      <c r="H44" s="346" t="s">
        <v>1297</v>
      </c>
      <c r="I44" s="347"/>
      <c r="J44" s="347"/>
      <c r="K44" s="347"/>
      <c r="L44" s="347"/>
      <c r="M44" s="347"/>
      <c r="N44" s="348"/>
    </row>
    <row r="45" spans="1:14" ht="20.25" customHeight="1" thickBot="1">
      <c r="A45" s="364"/>
      <c r="B45" s="365"/>
      <c r="C45" s="366"/>
      <c r="D45" s="370" t="s">
        <v>120</v>
      </c>
      <c r="E45" s="370"/>
      <c r="F45" s="370"/>
      <c r="G45" s="371"/>
      <c r="H45" s="346" t="s">
        <v>1296</v>
      </c>
      <c r="I45" s="347"/>
      <c r="J45" s="347"/>
      <c r="K45" s="347"/>
      <c r="L45" s="347"/>
      <c r="M45" s="347"/>
      <c r="N45" s="348"/>
    </row>
    <row r="46" spans="1:14" ht="20.25" customHeight="1" thickBot="1">
      <c r="A46" s="367"/>
      <c r="B46" s="368"/>
      <c r="C46" s="369"/>
      <c r="D46" s="370" t="s">
        <v>121</v>
      </c>
      <c r="E46" s="370"/>
      <c r="F46" s="370"/>
      <c r="G46" s="371"/>
      <c r="H46" s="346" t="s">
        <v>1296</v>
      </c>
      <c r="I46" s="347"/>
      <c r="J46" s="347"/>
      <c r="K46" s="347"/>
      <c r="L46" s="347"/>
      <c r="M46" s="347"/>
      <c r="N46" s="348"/>
    </row>
    <row r="47" spans="1:14" ht="18" thickBot="1">
      <c r="A47" s="350" t="s">
        <v>122</v>
      </c>
      <c r="B47" s="351"/>
      <c r="C47" s="351"/>
      <c r="D47" s="351"/>
      <c r="E47" s="351"/>
      <c r="F47" s="351"/>
      <c r="G47" s="351"/>
      <c r="H47" s="351"/>
      <c r="I47" s="351"/>
      <c r="J47" s="351"/>
      <c r="K47" s="351"/>
      <c r="L47" s="351"/>
      <c r="M47" s="351"/>
      <c r="N47" s="352"/>
    </row>
    <row r="48" spans="1:14" ht="35.25" customHeight="1" thickBot="1">
      <c r="A48" s="353" t="s">
        <v>123</v>
      </c>
      <c r="B48" s="354"/>
      <c r="C48" s="354"/>
      <c r="D48" s="354"/>
      <c r="E48" s="354"/>
      <c r="F48" s="354"/>
      <c r="G48" s="355"/>
      <c r="H48" s="358" t="s">
        <v>1295</v>
      </c>
      <c r="I48" s="359"/>
      <c r="J48" s="359"/>
      <c r="K48" s="359"/>
      <c r="L48" s="359"/>
      <c r="M48" s="359"/>
      <c r="N48" s="360"/>
    </row>
    <row r="49" spans="1:15" s="236" customFormat="1" ht="19" customHeight="1" thickBot="1">
      <c r="A49" s="349" t="s">
        <v>124</v>
      </c>
      <c r="B49" s="349"/>
      <c r="C49" s="349"/>
      <c r="D49" s="349"/>
      <c r="E49" s="349"/>
      <c r="F49" s="349"/>
      <c r="G49" s="349"/>
      <c r="H49" s="349"/>
      <c r="I49" s="349"/>
      <c r="J49" s="349"/>
      <c r="K49" s="349"/>
      <c r="L49" s="349"/>
      <c r="M49" s="349"/>
      <c r="N49" s="349"/>
    </row>
    <row r="50" spans="1:15" ht="18" customHeight="1" thickBot="1">
      <c r="A50" s="350" t="s">
        <v>125</v>
      </c>
      <c r="B50" s="351"/>
      <c r="C50" s="351"/>
      <c r="D50" s="351"/>
      <c r="E50" s="351"/>
      <c r="F50" s="351"/>
      <c r="G50" s="351"/>
      <c r="H50" s="351"/>
      <c r="I50" s="351"/>
      <c r="J50" s="351"/>
      <c r="K50" s="351"/>
      <c r="L50" s="351"/>
      <c r="M50" s="351"/>
      <c r="N50" s="352"/>
    </row>
    <row r="51" spans="1:15" ht="35.25" customHeight="1" thickBot="1">
      <c r="A51" s="343" t="s">
        <v>126</v>
      </c>
      <c r="B51" s="344"/>
      <c r="C51" s="344"/>
      <c r="D51" s="344"/>
      <c r="E51" s="344"/>
      <c r="F51" s="344"/>
      <c r="G51" s="345"/>
      <c r="H51" s="346" t="s">
        <v>1010</v>
      </c>
      <c r="I51" s="347"/>
      <c r="J51" s="347"/>
      <c r="K51" s="347"/>
      <c r="L51" s="347"/>
      <c r="M51" s="347"/>
      <c r="N51" s="348"/>
    </row>
    <row r="52" spans="1:15" ht="35.25" customHeight="1" thickBot="1">
      <c r="A52" s="353" t="s">
        <v>127</v>
      </c>
      <c r="B52" s="354"/>
      <c r="C52" s="354"/>
      <c r="D52" s="354"/>
      <c r="E52" s="354"/>
      <c r="F52" s="354"/>
      <c r="G52" s="355"/>
      <c r="H52" s="346" t="s">
        <v>1294</v>
      </c>
      <c r="I52" s="347"/>
      <c r="J52" s="347"/>
      <c r="K52" s="347"/>
      <c r="L52" s="347"/>
      <c r="M52" s="347"/>
      <c r="N52" s="348"/>
    </row>
    <row r="53" spans="1:15" ht="18" thickBot="1">
      <c r="A53" s="350" t="s">
        <v>128</v>
      </c>
      <c r="B53" s="351"/>
      <c r="C53" s="351"/>
      <c r="D53" s="351"/>
      <c r="E53" s="351"/>
      <c r="F53" s="351"/>
      <c r="G53" s="351"/>
      <c r="H53" s="351"/>
      <c r="I53" s="351"/>
      <c r="J53" s="351"/>
      <c r="K53" s="351"/>
      <c r="L53" s="351"/>
      <c r="M53" s="351"/>
      <c r="N53" s="352"/>
    </row>
    <row r="54" spans="1:15" s="235" customFormat="1" ht="35.25" customHeight="1" thickBot="1">
      <c r="A54" s="343" t="s">
        <v>1293</v>
      </c>
      <c r="B54" s="344"/>
      <c r="C54" s="344"/>
      <c r="D54" s="344"/>
      <c r="E54" s="344"/>
      <c r="F54" s="344"/>
      <c r="G54" s="345"/>
      <c r="H54" s="346" t="s">
        <v>1292</v>
      </c>
      <c r="I54" s="347"/>
      <c r="J54" s="347"/>
      <c r="K54" s="347"/>
      <c r="L54" s="347"/>
      <c r="M54" s="347"/>
      <c r="N54" s="348"/>
      <c r="O54" s="356" t="s">
        <v>1291</v>
      </c>
    </row>
    <row r="55" spans="1:15" ht="35.25" customHeight="1" thickBot="1">
      <c r="A55" s="353" t="s">
        <v>130</v>
      </c>
      <c r="B55" s="354"/>
      <c r="C55" s="354"/>
      <c r="D55" s="354"/>
      <c r="E55" s="354"/>
      <c r="F55" s="354"/>
      <c r="G55" s="355"/>
      <c r="H55" s="358" t="s">
        <v>1290</v>
      </c>
      <c r="I55" s="359"/>
      <c r="J55" s="359"/>
      <c r="K55" s="359"/>
      <c r="L55" s="359"/>
      <c r="M55" s="359"/>
      <c r="N55" s="360"/>
      <c r="O55" s="357"/>
    </row>
    <row r="56" spans="1:15" ht="35.25" customHeight="1" thickBot="1">
      <c r="A56" s="343" t="s">
        <v>131</v>
      </c>
      <c r="B56" s="344"/>
      <c r="C56" s="344"/>
      <c r="D56" s="344"/>
      <c r="E56" s="344"/>
      <c r="F56" s="344"/>
      <c r="G56" s="345"/>
      <c r="H56" s="346" t="s">
        <v>1175</v>
      </c>
      <c r="I56" s="347"/>
      <c r="J56" s="347"/>
      <c r="K56" s="347"/>
      <c r="L56" s="347"/>
      <c r="M56" s="347"/>
      <c r="N56" s="348"/>
      <c r="O56" s="234" t="s">
        <v>1289</v>
      </c>
    </row>
    <row r="57" spans="1:15" ht="35.25" customHeight="1" thickBot="1">
      <c r="A57" s="353" t="s">
        <v>132</v>
      </c>
      <c r="B57" s="354"/>
      <c r="C57" s="354"/>
      <c r="D57" s="354"/>
      <c r="E57" s="354"/>
      <c r="F57" s="354"/>
      <c r="G57" s="355"/>
      <c r="H57" s="346" t="s">
        <v>1288</v>
      </c>
      <c r="I57" s="347"/>
      <c r="J57" s="347"/>
      <c r="K57" s="347"/>
      <c r="L57" s="347"/>
      <c r="M57" s="347"/>
      <c r="N57" s="348"/>
      <c r="O57" s="233"/>
    </row>
    <row r="58" spans="1:15" ht="35.25" customHeight="1" thickBot="1">
      <c r="A58" s="343" t="s">
        <v>133</v>
      </c>
      <c r="B58" s="344"/>
      <c r="C58" s="344"/>
      <c r="D58" s="344"/>
      <c r="E58" s="344"/>
      <c r="F58" s="344"/>
      <c r="G58" s="345"/>
      <c r="H58" s="346" t="s">
        <v>1014</v>
      </c>
      <c r="I58" s="347"/>
      <c r="J58" s="347"/>
      <c r="K58" s="347"/>
      <c r="L58" s="347"/>
      <c r="M58" s="347"/>
      <c r="N58" s="348"/>
    </row>
    <row r="59" spans="1:15" ht="35.25" customHeight="1" thickBot="1">
      <c r="A59" s="343" t="s">
        <v>134</v>
      </c>
      <c r="B59" s="344"/>
      <c r="C59" s="344"/>
      <c r="D59" s="344"/>
      <c r="E59" s="344"/>
      <c r="F59" s="344"/>
      <c r="G59" s="345"/>
      <c r="H59" s="346"/>
      <c r="I59" s="347"/>
      <c r="J59" s="347"/>
      <c r="K59" s="347"/>
      <c r="L59" s="347"/>
      <c r="M59" s="347"/>
      <c r="N59" s="348"/>
    </row>
    <row r="60" spans="1:15" ht="20" thickBot="1">
      <c r="A60" s="349" t="s">
        <v>28</v>
      </c>
      <c r="B60" s="349"/>
      <c r="C60" s="349"/>
      <c r="D60" s="349"/>
      <c r="E60" s="349"/>
      <c r="F60" s="349"/>
      <c r="G60" s="349"/>
      <c r="H60" s="349"/>
      <c r="I60" s="349"/>
      <c r="J60" s="349"/>
      <c r="K60" s="349"/>
      <c r="L60" s="349"/>
      <c r="M60" s="349"/>
      <c r="N60" s="349"/>
    </row>
    <row r="61" spans="1:15" ht="18" thickBot="1">
      <c r="A61" s="350" t="s">
        <v>28</v>
      </c>
      <c r="B61" s="351"/>
      <c r="C61" s="351"/>
      <c r="D61" s="351"/>
      <c r="E61" s="351"/>
      <c r="F61" s="351"/>
      <c r="G61" s="351"/>
      <c r="H61" s="351"/>
      <c r="I61" s="351"/>
      <c r="J61" s="351"/>
      <c r="K61" s="351"/>
      <c r="L61" s="351"/>
      <c r="M61" s="351"/>
      <c r="N61" s="352"/>
    </row>
    <row r="62" spans="1:15" ht="35.25" customHeight="1" thickBot="1">
      <c r="A62" s="343" t="s">
        <v>135</v>
      </c>
      <c r="B62" s="344"/>
      <c r="C62" s="344"/>
      <c r="D62" s="344"/>
      <c r="E62" s="344"/>
      <c r="F62" s="344"/>
      <c r="G62" s="345"/>
      <c r="H62" s="346" t="s">
        <v>1010</v>
      </c>
      <c r="I62" s="347"/>
      <c r="J62" s="347"/>
      <c r="K62" s="347"/>
      <c r="L62" s="347"/>
      <c r="M62" s="347"/>
      <c r="N62" s="348"/>
    </row>
    <row r="63" spans="1:15" ht="35.25" customHeight="1" thickBot="1">
      <c r="A63" s="343" t="s">
        <v>136</v>
      </c>
      <c r="B63" s="344"/>
      <c r="C63" s="344"/>
      <c r="D63" s="344"/>
      <c r="E63" s="344"/>
      <c r="F63" s="344"/>
      <c r="G63" s="345"/>
      <c r="H63" s="346" t="s">
        <v>1287</v>
      </c>
      <c r="I63" s="347"/>
      <c r="J63" s="347"/>
      <c r="K63" s="347"/>
      <c r="L63" s="347"/>
      <c r="M63" s="347"/>
      <c r="N63" s="348"/>
    </row>
    <row r="64" spans="1:15" ht="35.25" customHeight="1" thickBot="1">
      <c r="A64" s="343" t="s">
        <v>137</v>
      </c>
      <c r="B64" s="344"/>
      <c r="C64" s="344"/>
      <c r="D64" s="344"/>
      <c r="E64" s="344"/>
      <c r="F64" s="344"/>
      <c r="G64" s="345"/>
      <c r="H64" s="346" t="s">
        <v>1286</v>
      </c>
      <c r="I64" s="347"/>
      <c r="J64" s="347"/>
      <c r="K64" s="347"/>
      <c r="L64" s="347"/>
      <c r="M64" s="347"/>
      <c r="N64" s="348"/>
    </row>
    <row r="65" spans="1:14">
      <c r="A65" s="232"/>
      <c r="B65" s="232"/>
      <c r="C65" s="232"/>
      <c r="D65" s="232"/>
      <c r="E65" s="232"/>
      <c r="F65" s="232"/>
      <c r="G65" s="232"/>
      <c r="H65" s="231"/>
      <c r="I65" s="231"/>
      <c r="J65" s="231"/>
      <c r="K65" s="231"/>
      <c r="L65" s="231"/>
      <c r="M65" s="231"/>
      <c r="N65" s="231"/>
    </row>
    <row r="66" spans="1:14">
      <c r="A66" s="232"/>
      <c r="B66" s="232"/>
      <c r="C66" s="232"/>
      <c r="D66" s="232"/>
      <c r="E66" s="232"/>
      <c r="F66" s="232"/>
      <c r="G66" s="232"/>
      <c r="H66" s="231"/>
      <c r="I66" s="231"/>
      <c r="J66" s="231"/>
      <c r="K66" s="231"/>
      <c r="L66" s="231"/>
      <c r="M66" s="231"/>
      <c r="N66" s="231"/>
    </row>
    <row r="67" spans="1:14">
      <c r="A67" s="232"/>
      <c r="B67" s="232"/>
      <c r="C67" s="232"/>
      <c r="D67" s="232"/>
      <c r="E67" s="232"/>
      <c r="F67" s="232"/>
      <c r="G67" s="232"/>
      <c r="H67" s="231"/>
      <c r="I67" s="231"/>
      <c r="J67" s="231"/>
      <c r="K67" s="231"/>
      <c r="L67" s="231"/>
      <c r="M67" s="231"/>
      <c r="N67" s="231"/>
    </row>
    <row r="68" spans="1:14">
      <c r="A68" s="232"/>
      <c r="B68" s="232"/>
      <c r="C68" s="232"/>
      <c r="D68" s="232"/>
      <c r="E68" s="232"/>
      <c r="F68" s="232"/>
      <c r="G68" s="232"/>
      <c r="H68" s="231"/>
      <c r="I68" s="231"/>
      <c r="J68" s="231"/>
      <c r="K68" s="231"/>
      <c r="L68" s="231"/>
      <c r="M68" s="231"/>
      <c r="N68" s="231"/>
    </row>
    <row r="69" spans="1:14">
      <c r="A69" s="232"/>
      <c r="B69" s="232"/>
      <c r="C69" s="232"/>
      <c r="D69" s="232"/>
      <c r="E69" s="232"/>
      <c r="F69" s="232"/>
      <c r="G69" s="232"/>
      <c r="H69" s="231"/>
      <c r="I69" s="231"/>
      <c r="J69" s="231"/>
      <c r="K69" s="231"/>
      <c r="L69" s="231"/>
      <c r="M69" s="231"/>
      <c r="N69" s="231"/>
    </row>
    <row r="70" spans="1:14">
      <c r="A70" s="232"/>
      <c r="B70" s="232"/>
      <c r="C70" s="232"/>
      <c r="D70" s="232"/>
      <c r="E70" s="232"/>
      <c r="F70" s="232"/>
      <c r="G70" s="232"/>
      <c r="H70" s="231"/>
      <c r="I70" s="231"/>
      <c r="J70" s="231"/>
      <c r="K70" s="231"/>
      <c r="L70" s="231"/>
      <c r="M70" s="231"/>
      <c r="N70" s="231"/>
    </row>
    <row r="71" spans="1:14">
      <c r="A71" s="232"/>
      <c r="B71" s="232"/>
      <c r="C71" s="232"/>
      <c r="D71" s="232"/>
      <c r="E71" s="232"/>
      <c r="F71" s="232"/>
      <c r="G71" s="232"/>
      <c r="H71" s="231"/>
      <c r="I71" s="231"/>
      <c r="J71" s="231"/>
      <c r="K71" s="231"/>
      <c r="L71" s="231"/>
      <c r="M71" s="231"/>
      <c r="N71" s="231"/>
    </row>
    <row r="72" spans="1:14">
      <c r="A72" s="232"/>
      <c r="B72" s="232"/>
      <c r="C72" s="232"/>
      <c r="D72" s="232"/>
      <c r="E72" s="232"/>
      <c r="F72" s="232"/>
      <c r="G72" s="232"/>
      <c r="H72" s="231"/>
      <c r="I72" s="231"/>
      <c r="J72" s="231"/>
      <c r="K72" s="231"/>
      <c r="L72" s="231"/>
      <c r="M72" s="231"/>
      <c r="N72" s="231"/>
    </row>
    <row r="73" spans="1:14">
      <c r="A73" s="232"/>
      <c r="B73" s="232"/>
      <c r="C73" s="232"/>
      <c r="D73" s="232"/>
      <c r="E73" s="232"/>
      <c r="F73" s="232"/>
      <c r="G73" s="232"/>
      <c r="H73" s="231"/>
      <c r="I73" s="231"/>
      <c r="J73" s="231"/>
      <c r="K73" s="231"/>
      <c r="L73" s="231"/>
      <c r="M73" s="231"/>
      <c r="N73" s="231"/>
    </row>
    <row r="74" spans="1:14">
      <c r="A74" s="232"/>
      <c r="B74" s="232"/>
      <c r="C74" s="232"/>
      <c r="D74" s="232"/>
      <c r="E74" s="232"/>
      <c r="F74" s="232"/>
      <c r="G74" s="232"/>
      <c r="H74" s="231"/>
      <c r="I74" s="231"/>
      <c r="J74" s="231"/>
      <c r="K74" s="231"/>
      <c r="L74" s="231"/>
      <c r="M74" s="231"/>
      <c r="N74" s="231"/>
    </row>
    <row r="75" spans="1:14">
      <c r="A75" s="232"/>
      <c r="B75" s="232"/>
      <c r="C75" s="232"/>
      <c r="D75" s="232"/>
      <c r="E75" s="232"/>
      <c r="F75" s="232"/>
      <c r="G75" s="232"/>
      <c r="H75" s="231"/>
      <c r="I75" s="231"/>
      <c r="J75" s="231"/>
      <c r="K75" s="231"/>
      <c r="L75" s="231"/>
      <c r="M75" s="231"/>
      <c r="N75" s="231"/>
    </row>
    <row r="76" spans="1:14">
      <c r="A76" s="232"/>
      <c r="B76" s="232"/>
      <c r="C76" s="232"/>
      <c r="D76" s="232"/>
      <c r="E76" s="232"/>
      <c r="F76" s="232"/>
      <c r="G76" s="232"/>
      <c r="H76" s="231"/>
      <c r="I76" s="231"/>
      <c r="J76" s="231"/>
      <c r="K76" s="231"/>
      <c r="L76" s="231"/>
      <c r="M76" s="231"/>
      <c r="N76" s="231"/>
    </row>
    <row r="77" spans="1:14">
      <c r="A77" s="232"/>
      <c r="B77" s="232"/>
      <c r="C77" s="232"/>
      <c r="D77" s="232"/>
      <c r="E77" s="232"/>
      <c r="F77" s="232"/>
      <c r="G77" s="232"/>
      <c r="H77" s="231"/>
      <c r="I77" s="231"/>
      <c r="J77" s="231"/>
      <c r="K77" s="231"/>
      <c r="L77" s="231"/>
      <c r="M77" s="231"/>
      <c r="N77" s="231"/>
    </row>
  </sheetData>
  <mergeCells count="84">
    <mergeCell ref="D2:E3"/>
    <mergeCell ref="F2:I3"/>
    <mergeCell ref="A6:N7"/>
    <mergeCell ref="A9:N10"/>
    <mergeCell ref="A11:N13"/>
    <mergeCell ref="A14:N14"/>
    <mergeCell ref="G15:N15"/>
    <mergeCell ref="G16:N16"/>
    <mergeCell ref="G17:N17"/>
    <mergeCell ref="G18:N18"/>
    <mergeCell ref="G19:N19"/>
    <mergeCell ref="G20:N20"/>
    <mergeCell ref="G21:N21"/>
    <mergeCell ref="G22:N22"/>
    <mergeCell ref="A24:N24"/>
    <mergeCell ref="A25:N25"/>
    <mergeCell ref="A26:N26"/>
    <mergeCell ref="A27:G27"/>
    <mergeCell ref="H27:N27"/>
    <mergeCell ref="A28:G28"/>
    <mergeCell ref="H28:N28"/>
    <mergeCell ref="A29:N29"/>
    <mergeCell ref="A30:G30"/>
    <mergeCell ref="H30:N30"/>
    <mergeCell ref="A31:G31"/>
    <mergeCell ref="H31:N31"/>
    <mergeCell ref="A32:N32"/>
    <mergeCell ref="A33:G33"/>
    <mergeCell ref="H33:N33"/>
    <mergeCell ref="A34:G34"/>
    <mergeCell ref="H34:N34"/>
    <mergeCell ref="A35:N35"/>
    <mergeCell ref="A36:G36"/>
    <mergeCell ref="H36:N36"/>
    <mergeCell ref="A37:G37"/>
    <mergeCell ref="H37:N37"/>
    <mergeCell ref="A38:N38"/>
    <mergeCell ref="A39:N39"/>
    <mergeCell ref="A40:G40"/>
    <mergeCell ref="H40:N40"/>
    <mergeCell ref="A41:G41"/>
    <mergeCell ref="H41:N41"/>
    <mergeCell ref="A42:G42"/>
    <mergeCell ref="H42:N42"/>
    <mergeCell ref="A43:C46"/>
    <mergeCell ref="D43:G43"/>
    <mergeCell ref="H43:N43"/>
    <mergeCell ref="D44:G44"/>
    <mergeCell ref="H44:N44"/>
    <mergeCell ref="D45:G45"/>
    <mergeCell ref="H45:N45"/>
    <mergeCell ref="D46:G46"/>
    <mergeCell ref="H46:N46"/>
    <mergeCell ref="A47:N47"/>
    <mergeCell ref="A48:G48"/>
    <mergeCell ref="H48:N48"/>
    <mergeCell ref="A49:N49"/>
    <mergeCell ref="A50:N50"/>
    <mergeCell ref="A51:G51"/>
    <mergeCell ref="H51:N51"/>
    <mergeCell ref="A52:G52"/>
    <mergeCell ref="H52:N52"/>
    <mergeCell ref="A53:N53"/>
    <mergeCell ref="A54:G54"/>
    <mergeCell ref="H54:N54"/>
    <mergeCell ref="O54:O55"/>
    <mergeCell ref="A55:G55"/>
    <mergeCell ref="H55:N55"/>
    <mergeCell ref="A56:G56"/>
    <mergeCell ref="H56:N56"/>
    <mergeCell ref="A57:G57"/>
    <mergeCell ref="H57:N57"/>
    <mergeCell ref="A58:G58"/>
    <mergeCell ref="H58:N58"/>
    <mergeCell ref="A63:G63"/>
    <mergeCell ref="H63:N63"/>
    <mergeCell ref="A64:G64"/>
    <mergeCell ref="H64:N64"/>
    <mergeCell ref="A59:G59"/>
    <mergeCell ref="H59:N59"/>
    <mergeCell ref="A60:N60"/>
    <mergeCell ref="A61:N61"/>
    <mergeCell ref="A62:G62"/>
    <mergeCell ref="H62:N62"/>
  </mergeCells>
  <dataValidations count="7">
    <dataValidation type="list" allowBlank="1" showInputMessage="1" showErrorMessage="1" sqref="B16" xr:uid="{00000000-0002-0000-0200-000000000000}">
      <formula1>"Bioméd ,Chimie,DEG,Dép Rééd,Dép Sc Inf,EA,EIDD,EILA,GHES,IHSS,Info,IUT Pajol,IUT RdS,LAC,LCAO,Ling,Maths,Maths-Info,Médecine,Odonto,Pharma,Physique,Psycho,SDV,SHS,STAPS"</formula1>
    </dataValidation>
    <dataValidation type="list" allowBlank="1" showInputMessage="1" showErrorMessage="1" sqref="H27:N27 H30:N30 H33:N33 H40:N40 H51:N51" xr:uid="{00000000-0002-0000-0200-000001000000}">
      <formula1>ON</formula1>
    </dataValidation>
    <dataValidation type="list" allowBlank="1" showInputMessage="1" showErrorMessage="1" sqref="H43:N44" xr:uid="{00000000-0002-0000-0200-000002000000}">
      <formula1>rcc</formula1>
    </dataValidation>
    <dataValidation type="list" allowBlank="1" showInputMessage="1" showErrorMessage="1" sqref="G15:N15" xr:uid="{00000000-0002-0000-0200-000003000000}">
      <formula1>facu</formula1>
    </dataValidation>
    <dataValidation type="list" allowBlank="1" showInputMessage="1" showErrorMessage="1" sqref="G16:N16" xr:uid="{00000000-0002-0000-0200-000004000000}">
      <formula1>comps</formula1>
    </dataValidation>
    <dataValidation type="list" allowBlank="1" showInputMessage="1" showErrorMessage="1" sqref="G22:N22" xr:uid="{00000000-0002-0000-0200-000005000000}">
      <formula1>reg</formula1>
    </dataValidation>
    <dataValidation type="list" allowBlank="1" showInputMessage="1" showErrorMessage="1" sqref="H36:N36 H41:N41 H62:N62" xr:uid="{00000000-0002-0000-0200-000006000000}">
      <formula1>CH</formula1>
    </dataValidation>
  </dataValidations>
  <hyperlinks>
    <hyperlink ref="A15" location="'1. Présentation'!A21" display="Faculté" xr:uid="{00000000-0004-0000-0200-000000000000}"/>
    <hyperlink ref="A16" location="'1. Présentation'!A22" display="Composante" xr:uid="{00000000-0004-0000-0200-000001000000}"/>
    <hyperlink ref="A17" location="'1. Présentation'!A23" display="Mention de rattachement de la formation" xr:uid="{00000000-0004-0000-0200-000002000000}"/>
    <hyperlink ref="A18" location="'1. Présentation'!A24" display="Responsable de la mention +mail" xr:uid="{00000000-0004-0000-0200-000003000000}"/>
    <hyperlink ref="A19" location="'1. Présentation'!A25" display="Intitulé du parcours (en toutes lettres)" xr:uid="{00000000-0004-0000-0200-000004000000}"/>
    <hyperlink ref="A20" location="'1. Présentation'!A26" display="Responsable du parcours M1 + mail" xr:uid="{00000000-0004-0000-0200-000005000000}"/>
    <hyperlink ref="A21" location="'1. Présentation'!A26" display="Responsable du parcours M2 + mail" xr:uid="{00000000-0004-0000-0200-000006000000}"/>
    <hyperlink ref="A22" location="'1. Présentation'!A27" display="Régime de formation" xr:uid="{00000000-0004-0000-0200-000007000000}"/>
    <hyperlink ref="A25:N25" r:id="rId1" display="M1 droit, MCC adoptées par le Conseil de faculté le  24 juin 2021" xr:uid="{00000000-0004-0000-0200-000008000000}"/>
  </hyperlinks>
  <pageMargins left="0.7" right="0.7" top="0.75" bottom="0.75" header="0.3" footer="0.3"/>
  <pageSetup paperSize="9" scale="48"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sheetPr>
  <dimension ref="A1:N76"/>
  <sheetViews>
    <sheetView showGridLines="0" topLeftCell="A49" zoomScaleNormal="100" workbookViewId="0">
      <selection activeCell="H26" sqref="H26:N26"/>
    </sheetView>
  </sheetViews>
  <sheetFormatPr baseColWidth="10" defaultColWidth="11" defaultRowHeight="15"/>
  <cols>
    <col min="1" max="1" width="11" style="10" customWidth="1"/>
    <col min="2" max="4" width="11" style="10"/>
    <col min="5" max="5" width="11.33203125" style="10" bestFit="1" customWidth="1"/>
    <col min="6" max="6" width="11" style="10"/>
    <col min="7" max="7" width="13.33203125" style="10" customWidth="1"/>
    <col min="8" max="13" width="11" style="10"/>
    <col min="14" max="14" width="13.33203125" style="10" customWidth="1"/>
    <col min="15" max="16384" width="11" style="10"/>
  </cols>
  <sheetData>
    <row r="1" spans="1:14" ht="16" thickBot="1"/>
    <row r="2" spans="1:14">
      <c r="D2" s="326" t="s">
        <v>94</v>
      </c>
      <c r="E2" s="327"/>
      <c r="F2" s="330"/>
      <c r="G2" s="331"/>
      <c r="H2" s="331"/>
      <c r="I2" s="332"/>
    </row>
    <row r="3" spans="1:14" ht="16" thickBot="1">
      <c r="D3" s="328"/>
      <c r="E3" s="329"/>
      <c r="F3" s="333"/>
      <c r="G3" s="334"/>
      <c r="H3" s="334"/>
      <c r="I3" s="335"/>
    </row>
    <row r="6" spans="1:14" ht="15.75" customHeight="1">
      <c r="A6" s="336" t="s">
        <v>95</v>
      </c>
      <c r="B6" s="336"/>
      <c r="C6" s="336"/>
      <c r="D6" s="336"/>
      <c r="E6" s="336"/>
      <c r="F6" s="336"/>
      <c r="G6" s="336"/>
      <c r="H6" s="336"/>
      <c r="I6" s="336"/>
      <c r="J6" s="336"/>
      <c r="K6" s="336"/>
      <c r="L6" s="336"/>
      <c r="M6" s="336"/>
      <c r="N6" s="336"/>
    </row>
    <row r="7" spans="1:14" ht="15.75" customHeight="1">
      <c r="A7" s="336"/>
      <c r="B7" s="336"/>
      <c r="C7" s="336"/>
      <c r="D7" s="336"/>
      <c r="E7" s="336"/>
      <c r="F7" s="336"/>
      <c r="G7" s="336"/>
      <c r="H7" s="336"/>
      <c r="I7" s="336"/>
      <c r="J7" s="336"/>
      <c r="K7" s="336"/>
      <c r="L7" s="336"/>
      <c r="M7" s="336"/>
      <c r="N7" s="336"/>
    </row>
    <row r="8" spans="1:14" ht="14.5" customHeight="1">
      <c r="A8"/>
      <c r="B8" s="1"/>
    </row>
    <row r="9" spans="1:14" ht="14.5" customHeight="1">
      <c r="A9" s="337" t="s">
        <v>96</v>
      </c>
      <c r="B9" s="337"/>
      <c r="C9" s="337"/>
      <c r="D9" s="337"/>
      <c r="E9" s="337"/>
      <c r="F9" s="337"/>
      <c r="G9" s="337"/>
      <c r="H9" s="337"/>
      <c r="I9" s="337"/>
      <c r="J9" s="337"/>
      <c r="K9" s="337"/>
      <c r="L9" s="337"/>
      <c r="M9" s="337"/>
      <c r="N9" s="337"/>
    </row>
    <row r="10" spans="1:14" ht="14.5" customHeight="1">
      <c r="A10" s="337"/>
      <c r="B10" s="337"/>
      <c r="C10" s="337"/>
      <c r="D10" s="337"/>
      <c r="E10" s="337"/>
      <c r="F10" s="337"/>
      <c r="G10" s="337"/>
      <c r="H10" s="337"/>
      <c r="I10" s="337"/>
      <c r="J10" s="337"/>
      <c r="K10" s="337"/>
      <c r="L10" s="337"/>
      <c r="M10" s="337"/>
      <c r="N10" s="337"/>
    </row>
    <row r="11" spans="1:14" ht="14.5" customHeight="1">
      <c r="A11" s="338" t="s">
        <v>97</v>
      </c>
      <c r="B11" s="338"/>
      <c r="C11" s="338"/>
      <c r="D11" s="338"/>
      <c r="E11" s="338"/>
      <c r="F11" s="338"/>
      <c r="G11" s="338"/>
      <c r="H11" s="338"/>
      <c r="I11" s="338"/>
      <c r="J11" s="338"/>
      <c r="K11" s="338"/>
      <c r="L11" s="338"/>
      <c r="M11" s="338"/>
      <c r="N11" s="338"/>
    </row>
    <row r="12" spans="1:14">
      <c r="A12" s="338"/>
      <c r="B12" s="338"/>
      <c r="C12" s="338"/>
      <c r="D12" s="338"/>
      <c r="E12" s="338"/>
      <c r="F12" s="338"/>
      <c r="G12" s="338"/>
      <c r="H12" s="338"/>
      <c r="I12" s="338"/>
      <c r="J12" s="338"/>
      <c r="K12" s="338"/>
      <c r="L12" s="338"/>
      <c r="M12" s="338"/>
      <c r="N12" s="338"/>
    </row>
    <row r="13" spans="1:14">
      <c r="A13" s="338"/>
      <c r="B13" s="338"/>
      <c r="C13" s="338"/>
      <c r="D13" s="338"/>
      <c r="E13" s="338"/>
      <c r="F13" s="338"/>
      <c r="G13" s="338"/>
      <c r="H13" s="338"/>
      <c r="I13" s="338"/>
      <c r="J13" s="338"/>
      <c r="K13" s="338"/>
      <c r="L13" s="338"/>
      <c r="M13" s="338"/>
      <c r="N13" s="338"/>
    </row>
    <row r="14" spans="1:14" s="12" customFormat="1" ht="19" customHeight="1" thickBot="1">
      <c r="A14" s="339" t="s">
        <v>98</v>
      </c>
      <c r="B14" s="339"/>
      <c r="C14" s="339"/>
      <c r="D14" s="339"/>
      <c r="E14" s="339"/>
      <c r="F14" s="339"/>
      <c r="G14" s="339"/>
      <c r="H14" s="339"/>
      <c r="I14" s="339"/>
      <c r="J14" s="339"/>
      <c r="K14" s="339"/>
      <c r="L14" s="339"/>
      <c r="M14" s="339"/>
      <c r="N14" s="339"/>
    </row>
    <row r="15" spans="1:14" ht="20.25" customHeight="1">
      <c r="A15" s="139" t="s">
        <v>8</v>
      </c>
      <c r="B15" s="140"/>
      <c r="C15" s="22"/>
      <c r="D15" s="22"/>
      <c r="E15" s="22"/>
      <c r="F15" s="22"/>
      <c r="G15" s="340" t="s">
        <v>1017</v>
      </c>
      <c r="H15" s="341"/>
      <c r="I15" s="341"/>
      <c r="J15" s="341"/>
      <c r="K15" s="341"/>
      <c r="L15" s="341"/>
      <c r="M15" s="341"/>
      <c r="N15" s="342"/>
    </row>
    <row r="16" spans="1:14" ht="20.25" customHeight="1">
      <c r="A16" s="141" t="s">
        <v>10</v>
      </c>
      <c r="B16" s="142"/>
      <c r="C16" s="23"/>
      <c r="D16" s="23"/>
      <c r="E16" s="23"/>
      <c r="F16" s="23"/>
      <c r="G16" s="320" t="s">
        <v>1012</v>
      </c>
      <c r="H16" s="321"/>
      <c r="I16" s="321"/>
      <c r="J16" s="321"/>
      <c r="K16" s="321"/>
      <c r="L16" s="321"/>
      <c r="M16" s="321"/>
      <c r="N16" s="322"/>
    </row>
    <row r="17" spans="1:14" ht="20.25" customHeight="1">
      <c r="A17" s="141" t="s">
        <v>12</v>
      </c>
      <c r="B17" s="142"/>
      <c r="C17" s="23"/>
      <c r="D17" s="23"/>
      <c r="E17" s="23"/>
      <c r="F17" s="23"/>
      <c r="G17" s="320" t="s">
        <v>1188</v>
      </c>
      <c r="H17" s="321"/>
      <c r="I17" s="321"/>
      <c r="J17" s="321"/>
      <c r="K17" s="321"/>
      <c r="L17" s="321"/>
      <c r="M17" s="321"/>
      <c r="N17" s="322"/>
    </row>
    <row r="18" spans="1:14" ht="20.25" customHeight="1">
      <c r="A18" s="141" t="s">
        <v>99</v>
      </c>
      <c r="B18" s="142"/>
      <c r="C18" s="23"/>
      <c r="D18" s="23"/>
      <c r="E18" s="23"/>
      <c r="F18" s="23"/>
      <c r="G18" s="320" t="s">
        <v>1191</v>
      </c>
      <c r="H18" s="321"/>
      <c r="I18" s="321"/>
      <c r="J18" s="321"/>
      <c r="K18" s="321"/>
      <c r="L18" s="321"/>
      <c r="M18" s="321"/>
      <c r="N18" s="322"/>
    </row>
    <row r="19" spans="1:14" ht="20.25" customHeight="1">
      <c r="A19" s="141" t="s">
        <v>1132</v>
      </c>
      <c r="B19" s="142"/>
      <c r="C19" s="23"/>
      <c r="D19" s="23"/>
      <c r="E19" s="23"/>
      <c r="F19" s="23"/>
      <c r="G19" s="320" t="s">
        <v>1189</v>
      </c>
      <c r="H19" s="321"/>
      <c r="I19" s="321"/>
      <c r="J19" s="321"/>
      <c r="K19" s="321"/>
      <c r="L19" s="321"/>
      <c r="M19" s="321"/>
      <c r="N19" s="322"/>
    </row>
    <row r="20" spans="1:14" ht="20.25" customHeight="1">
      <c r="A20" s="141" t="s">
        <v>100</v>
      </c>
      <c r="B20" s="142"/>
      <c r="C20" s="23"/>
      <c r="D20" s="23"/>
      <c r="E20" s="23"/>
      <c r="F20" s="23"/>
      <c r="G20" s="320" t="s">
        <v>1192</v>
      </c>
      <c r="H20" s="321"/>
      <c r="I20" s="321"/>
      <c r="J20" s="321"/>
      <c r="K20" s="321"/>
      <c r="L20" s="321"/>
      <c r="M20" s="321"/>
      <c r="N20" s="322"/>
    </row>
    <row r="21" spans="1:14" ht="20.25" customHeight="1">
      <c r="A21" s="141" t="s">
        <v>101</v>
      </c>
      <c r="B21" s="142"/>
      <c r="C21" s="23"/>
      <c r="D21" s="23"/>
      <c r="E21" s="23"/>
      <c r="F21" s="23"/>
      <c r="G21" s="320" t="s">
        <v>1192</v>
      </c>
      <c r="H21" s="321"/>
      <c r="I21" s="321"/>
      <c r="J21" s="321"/>
      <c r="K21" s="321"/>
      <c r="L21" s="321"/>
      <c r="M21" s="321"/>
      <c r="N21" s="322"/>
    </row>
    <row r="22" spans="1:14" ht="20.25" customHeight="1" thickBot="1">
      <c r="A22" s="143" t="s">
        <v>20</v>
      </c>
      <c r="B22" s="144"/>
      <c r="C22" s="24"/>
      <c r="D22" s="24"/>
      <c r="E22" s="24"/>
      <c r="F22" s="24"/>
      <c r="G22" s="323" t="s">
        <v>1023</v>
      </c>
      <c r="H22" s="324"/>
      <c r="I22" s="324"/>
      <c r="J22" s="324"/>
      <c r="K22" s="324"/>
      <c r="L22" s="324"/>
      <c r="M22" s="324"/>
      <c r="N22" s="325"/>
    </row>
    <row r="23" spans="1:14" ht="20.25" customHeight="1"/>
    <row r="24" spans="1:14" s="12" customFormat="1" ht="19" customHeight="1" thickBot="1">
      <c r="A24" s="299" t="s">
        <v>102</v>
      </c>
      <c r="B24" s="299"/>
      <c r="C24" s="299"/>
      <c r="D24" s="299"/>
      <c r="E24" s="299"/>
      <c r="F24" s="299"/>
      <c r="G24" s="299"/>
      <c r="H24" s="299"/>
      <c r="I24" s="299"/>
      <c r="J24" s="299"/>
      <c r="K24" s="299"/>
      <c r="L24" s="299"/>
      <c r="M24" s="299"/>
      <c r="N24" s="299"/>
    </row>
    <row r="25" spans="1:14" ht="18" customHeight="1" thickBot="1">
      <c r="A25" s="300" t="s">
        <v>103</v>
      </c>
      <c r="B25" s="301"/>
      <c r="C25" s="301"/>
      <c r="D25" s="301"/>
      <c r="E25" s="301"/>
      <c r="F25" s="301"/>
      <c r="G25" s="301"/>
      <c r="H25" s="301"/>
      <c r="I25" s="301"/>
      <c r="J25" s="301"/>
      <c r="K25" s="301"/>
      <c r="L25" s="301"/>
      <c r="M25" s="301"/>
      <c r="N25" s="302"/>
    </row>
    <row r="26" spans="1:14" ht="35" customHeight="1" thickBot="1">
      <c r="A26" s="303" t="s">
        <v>104</v>
      </c>
      <c r="B26" s="304"/>
      <c r="C26" s="304"/>
      <c r="D26" s="304"/>
      <c r="E26" s="304"/>
      <c r="F26" s="304"/>
      <c r="G26" s="305"/>
      <c r="H26" s="298" t="s">
        <v>1014</v>
      </c>
      <c r="I26" s="296"/>
      <c r="J26" s="296"/>
      <c r="K26" s="296"/>
      <c r="L26" s="296"/>
      <c r="M26" s="296"/>
      <c r="N26" s="297"/>
    </row>
    <row r="27" spans="1:14" ht="35" customHeight="1" thickBot="1">
      <c r="A27" s="303" t="s">
        <v>105</v>
      </c>
      <c r="B27" s="304"/>
      <c r="C27" s="304"/>
      <c r="D27" s="304"/>
      <c r="E27" s="304"/>
      <c r="F27" s="304"/>
      <c r="G27" s="305"/>
      <c r="H27" s="298"/>
      <c r="I27" s="296"/>
      <c r="J27" s="296"/>
      <c r="K27" s="296"/>
      <c r="L27" s="296"/>
      <c r="M27" s="296"/>
      <c r="N27" s="297"/>
    </row>
    <row r="28" spans="1:14" ht="19.25" customHeight="1" thickBot="1">
      <c r="A28" s="300" t="s">
        <v>106</v>
      </c>
      <c r="B28" s="301"/>
      <c r="C28" s="301"/>
      <c r="D28" s="301"/>
      <c r="E28" s="301"/>
      <c r="F28" s="301"/>
      <c r="G28" s="301"/>
      <c r="H28" s="301"/>
      <c r="I28" s="301"/>
      <c r="J28" s="301"/>
      <c r="K28" s="301"/>
      <c r="L28" s="301"/>
      <c r="M28" s="301"/>
      <c r="N28" s="302"/>
    </row>
    <row r="29" spans="1:14" ht="35.25" customHeight="1" thickBot="1">
      <c r="A29" s="303" t="s">
        <v>107</v>
      </c>
      <c r="B29" s="304"/>
      <c r="C29" s="304"/>
      <c r="D29" s="304"/>
      <c r="E29" s="304"/>
      <c r="F29" s="304"/>
      <c r="G29" s="305"/>
      <c r="H29" s="298" t="s">
        <v>1010</v>
      </c>
      <c r="I29" s="296"/>
      <c r="J29" s="296"/>
      <c r="K29" s="296"/>
      <c r="L29" s="296"/>
      <c r="M29" s="296"/>
      <c r="N29" s="297"/>
    </row>
    <row r="30" spans="1:14" ht="35.25" customHeight="1" thickBot="1">
      <c r="A30" s="303" t="s">
        <v>105</v>
      </c>
      <c r="B30" s="304"/>
      <c r="C30" s="304"/>
      <c r="D30" s="304"/>
      <c r="E30" s="304"/>
      <c r="F30" s="304"/>
      <c r="G30" s="305"/>
      <c r="H30" s="295" t="s">
        <v>1180</v>
      </c>
      <c r="I30" s="296"/>
      <c r="J30" s="296"/>
      <c r="K30" s="296"/>
      <c r="L30" s="296"/>
      <c r="M30" s="296"/>
      <c r="N30" s="297"/>
    </row>
    <row r="31" spans="1:14" ht="18" customHeight="1" thickBot="1">
      <c r="A31" s="300" t="s">
        <v>108</v>
      </c>
      <c r="B31" s="301"/>
      <c r="C31" s="301"/>
      <c r="D31" s="301"/>
      <c r="E31" s="301"/>
      <c r="F31" s="301"/>
      <c r="G31" s="301"/>
      <c r="H31" s="301"/>
      <c r="I31" s="301"/>
      <c r="J31" s="301"/>
      <c r="K31" s="301"/>
      <c r="L31" s="301"/>
      <c r="M31" s="301"/>
      <c r="N31" s="302"/>
    </row>
    <row r="32" spans="1:14" ht="35.25" customHeight="1" thickBot="1">
      <c r="A32" s="303" t="s">
        <v>107</v>
      </c>
      <c r="B32" s="304"/>
      <c r="C32" s="304"/>
      <c r="D32" s="304"/>
      <c r="E32" s="304"/>
      <c r="F32" s="304"/>
      <c r="G32" s="305"/>
      <c r="H32" s="298"/>
      <c r="I32" s="296"/>
      <c r="J32" s="296"/>
      <c r="K32" s="296"/>
      <c r="L32" s="296"/>
      <c r="M32" s="296"/>
      <c r="N32" s="297"/>
    </row>
    <row r="33" spans="1:14" ht="35.25" customHeight="1" thickBot="1">
      <c r="A33" s="303" t="s">
        <v>105</v>
      </c>
      <c r="B33" s="304"/>
      <c r="C33" s="304"/>
      <c r="D33" s="304"/>
      <c r="E33" s="304"/>
      <c r="F33" s="304"/>
      <c r="G33" s="305"/>
      <c r="H33" s="298"/>
      <c r="I33" s="296"/>
      <c r="J33" s="296"/>
      <c r="K33" s="296"/>
      <c r="L33" s="296"/>
      <c r="M33" s="296"/>
      <c r="N33" s="297"/>
    </row>
    <row r="34" spans="1:14" ht="18" customHeight="1" thickBot="1">
      <c r="A34" s="300" t="s">
        <v>109</v>
      </c>
      <c r="B34" s="301"/>
      <c r="C34" s="301"/>
      <c r="D34" s="301"/>
      <c r="E34" s="301"/>
      <c r="F34" s="301"/>
      <c r="G34" s="301"/>
      <c r="H34" s="301"/>
      <c r="I34" s="301"/>
      <c r="J34" s="301"/>
      <c r="K34" s="301"/>
      <c r="L34" s="301"/>
      <c r="M34" s="301"/>
      <c r="N34" s="302"/>
    </row>
    <row r="35" spans="1:14" ht="35.25" customHeight="1" thickBot="1">
      <c r="A35" s="317" t="s">
        <v>110</v>
      </c>
      <c r="B35" s="318"/>
      <c r="C35" s="318"/>
      <c r="D35" s="318"/>
      <c r="E35" s="318"/>
      <c r="F35" s="318"/>
      <c r="G35" s="319"/>
      <c r="H35" s="298" t="s">
        <v>1014</v>
      </c>
      <c r="I35" s="296"/>
      <c r="J35" s="296"/>
      <c r="K35" s="296"/>
      <c r="L35" s="296"/>
      <c r="M35" s="296"/>
      <c r="N35" s="297"/>
    </row>
    <row r="36" spans="1:14" ht="35.25" customHeight="1" thickBot="1">
      <c r="A36" s="303" t="s">
        <v>111</v>
      </c>
      <c r="B36" s="304"/>
      <c r="C36" s="304"/>
      <c r="D36" s="304"/>
      <c r="E36" s="304"/>
      <c r="F36" s="304"/>
      <c r="G36" s="305"/>
      <c r="H36" s="298"/>
      <c r="I36" s="296"/>
      <c r="J36" s="296"/>
      <c r="K36" s="296"/>
      <c r="L36" s="296"/>
      <c r="M36" s="296"/>
      <c r="N36" s="297"/>
    </row>
    <row r="37" spans="1:14" s="12" customFormat="1" ht="19" customHeight="1" thickBot="1">
      <c r="A37" s="299" t="s">
        <v>112</v>
      </c>
      <c r="B37" s="299"/>
      <c r="C37" s="299"/>
      <c r="D37" s="299"/>
      <c r="E37" s="299"/>
      <c r="F37" s="299"/>
      <c r="G37" s="299"/>
      <c r="H37" s="299"/>
      <c r="I37" s="299"/>
      <c r="J37" s="299"/>
      <c r="K37" s="299"/>
      <c r="L37" s="299"/>
      <c r="M37" s="299"/>
      <c r="N37" s="299"/>
    </row>
    <row r="38" spans="1:14" ht="18" customHeight="1" thickBot="1">
      <c r="A38" s="300" t="s">
        <v>113</v>
      </c>
      <c r="B38" s="301"/>
      <c r="C38" s="301"/>
      <c r="D38" s="301"/>
      <c r="E38" s="301"/>
      <c r="F38" s="301"/>
      <c r="G38" s="301"/>
      <c r="H38" s="301"/>
      <c r="I38" s="301"/>
      <c r="J38" s="301"/>
      <c r="K38" s="301"/>
      <c r="L38" s="301"/>
      <c r="M38" s="301"/>
      <c r="N38" s="302"/>
    </row>
    <row r="39" spans="1:14" ht="35.25" customHeight="1" thickBot="1">
      <c r="A39" s="292" t="s">
        <v>114</v>
      </c>
      <c r="B39" s="293"/>
      <c r="C39" s="293"/>
      <c r="D39" s="293"/>
      <c r="E39" s="293"/>
      <c r="F39" s="293"/>
      <c r="G39" s="294"/>
      <c r="H39" s="298" t="s">
        <v>1010</v>
      </c>
      <c r="I39" s="296"/>
      <c r="J39" s="296"/>
      <c r="K39" s="296"/>
      <c r="L39" s="296"/>
      <c r="M39" s="296"/>
      <c r="N39" s="297"/>
    </row>
    <row r="40" spans="1:14" ht="35.25" customHeight="1" thickBot="1">
      <c r="A40" s="292" t="s">
        <v>115</v>
      </c>
      <c r="B40" s="293"/>
      <c r="C40" s="293"/>
      <c r="D40" s="293"/>
      <c r="E40" s="293"/>
      <c r="F40" s="293"/>
      <c r="G40" s="294"/>
      <c r="H40" s="295" t="s">
        <v>1010</v>
      </c>
      <c r="I40" s="296"/>
      <c r="J40" s="296"/>
      <c r="K40" s="296"/>
      <c r="L40" s="296"/>
      <c r="M40" s="296"/>
      <c r="N40" s="297"/>
    </row>
    <row r="41" spans="1:14" ht="35.25" customHeight="1" thickBot="1">
      <c r="A41" s="303" t="s">
        <v>116</v>
      </c>
      <c r="B41" s="304"/>
      <c r="C41" s="304"/>
      <c r="D41" s="304"/>
      <c r="E41" s="304"/>
      <c r="F41" s="304"/>
      <c r="G41" s="305"/>
      <c r="H41" s="295" t="s">
        <v>1183</v>
      </c>
      <c r="I41" s="296"/>
      <c r="J41" s="296"/>
      <c r="K41" s="296"/>
      <c r="L41" s="296"/>
      <c r="M41" s="296"/>
      <c r="N41" s="297"/>
    </row>
    <row r="42" spans="1:14" ht="20.25" customHeight="1" thickBot="1">
      <c r="A42" s="306" t="s">
        <v>117</v>
      </c>
      <c r="B42" s="307"/>
      <c r="C42" s="308"/>
      <c r="D42" s="315" t="s">
        <v>118</v>
      </c>
      <c r="E42" s="315"/>
      <c r="F42" s="315"/>
      <c r="G42" s="316"/>
      <c r="H42" s="298" t="s">
        <v>1053</v>
      </c>
      <c r="I42" s="296"/>
      <c r="J42" s="296"/>
      <c r="K42" s="296"/>
      <c r="L42" s="296"/>
      <c r="M42" s="296"/>
      <c r="N42" s="297"/>
    </row>
    <row r="43" spans="1:14" ht="20.25" customHeight="1" thickBot="1">
      <c r="A43" s="309"/>
      <c r="B43" s="310"/>
      <c r="C43" s="311"/>
      <c r="D43" s="315" t="s">
        <v>119</v>
      </c>
      <c r="E43" s="315"/>
      <c r="F43" s="315"/>
      <c r="G43" s="316"/>
      <c r="H43" s="298"/>
      <c r="I43" s="296"/>
      <c r="J43" s="296"/>
      <c r="K43" s="296"/>
      <c r="L43" s="296"/>
      <c r="M43" s="296"/>
      <c r="N43" s="297"/>
    </row>
    <row r="44" spans="1:14" ht="20.25" customHeight="1" thickBot="1">
      <c r="A44" s="309"/>
      <c r="B44" s="310"/>
      <c r="C44" s="311"/>
      <c r="D44" s="315" t="s">
        <v>120</v>
      </c>
      <c r="E44" s="315"/>
      <c r="F44" s="315"/>
      <c r="G44" s="316"/>
      <c r="H44" s="298"/>
      <c r="I44" s="296"/>
      <c r="J44" s="296"/>
      <c r="K44" s="296"/>
      <c r="L44" s="296"/>
      <c r="M44" s="296"/>
      <c r="N44" s="297"/>
    </row>
    <row r="45" spans="1:14" ht="20.25" customHeight="1" thickBot="1">
      <c r="A45" s="312"/>
      <c r="B45" s="313"/>
      <c r="C45" s="314"/>
      <c r="D45" s="315" t="s">
        <v>121</v>
      </c>
      <c r="E45" s="315"/>
      <c r="F45" s="315"/>
      <c r="G45" s="316"/>
      <c r="H45" s="298"/>
      <c r="I45" s="296"/>
      <c r="J45" s="296"/>
      <c r="K45" s="296"/>
      <c r="L45" s="296"/>
      <c r="M45" s="296"/>
      <c r="N45" s="297"/>
    </row>
    <row r="46" spans="1:14" ht="18" thickBot="1">
      <c r="A46" s="300" t="s">
        <v>122</v>
      </c>
      <c r="B46" s="301"/>
      <c r="C46" s="301"/>
      <c r="D46" s="301"/>
      <c r="E46" s="301"/>
      <c r="F46" s="301"/>
      <c r="G46" s="301"/>
      <c r="H46" s="301"/>
      <c r="I46" s="301"/>
      <c r="J46" s="301"/>
      <c r="K46" s="301"/>
      <c r="L46" s="301"/>
      <c r="M46" s="301"/>
      <c r="N46" s="302"/>
    </row>
    <row r="47" spans="1:14" ht="35.25" customHeight="1" thickBot="1">
      <c r="A47" s="303" t="s">
        <v>123</v>
      </c>
      <c r="B47" s="304"/>
      <c r="C47" s="304"/>
      <c r="D47" s="304"/>
      <c r="E47" s="304"/>
      <c r="F47" s="304"/>
      <c r="G47" s="305"/>
      <c r="H47" s="298"/>
      <c r="I47" s="296"/>
      <c r="J47" s="296"/>
      <c r="K47" s="296"/>
      <c r="L47" s="296"/>
      <c r="M47" s="296"/>
      <c r="N47" s="297"/>
    </row>
    <row r="48" spans="1:14" s="12" customFormat="1" ht="19" customHeight="1" thickBot="1">
      <c r="A48" s="299" t="s">
        <v>124</v>
      </c>
      <c r="B48" s="299"/>
      <c r="C48" s="299"/>
      <c r="D48" s="299"/>
      <c r="E48" s="299"/>
      <c r="F48" s="299"/>
      <c r="G48" s="299"/>
      <c r="H48" s="299"/>
      <c r="I48" s="299"/>
      <c r="J48" s="299"/>
      <c r="K48" s="299"/>
      <c r="L48" s="299"/>
      <c r="M48" s="299"/>
      <c r="N48" s="299"/>
    </row>
    <row r="49" spans="1:14" ht="18" customHeight="1" thickBot="1">
      <c r="A49" s="300" t="s">
        <v>125</v>
      </c>
      <c r="B49" s="301"/>
      <c r="C49" s="301"/>
      <c r="D49" s="301"/>
      <c r="E49" s="301"/>
      <c r="F49" s="301"/>
      <c r="G49" s="301"/>
      <c r="H49" s="301"/>
      <c r="I49" s="301"/>
      <c r="J49" s="301"/>
      <c r="K49" s="301"/>
      <c r="L49" s="301"/>
      <c r="M49" s="301"/>
      <c r="N49" s="302"/>
    </row>
    <row r="50" spans="1:14" ht="35.25" customHeight="1" thickBot="1">
      <c r="A50" s="292" t="s">
        <v>126</v>
      </c>
      <c r="B50" s="293"/>
      <c r="C50" s="293"/>
      <c r="D50" s="293"/>
      <c r="E50" s="293"/>
      <c r="F50" s="293"/>
      <c r="G50" s="294"/>
      <c r="H50" s="298" t="s">
        <v>1014</v>
      </c>
      <c r="I50" s="296"/>
      <c r="J50" s="296"/>
      <c r="K50" s="296"/>
      <c r="L50" s="296"/>
      <c r="M50" s="296"/>
      <c r="N50" s="297"/>
    </row>
    <row r="51" spans="1:14" ht="35.25" customHeight="1" thickBot="1">
      <c r="A51" s="303" t="s">
        <v>127</v>
      </c>
      <c r="B51" s="304"/>
      <c r="C51" s="304"/>
      <c r="D51" s="304"/>
      <c r="E51" s="304"/>
      <c r="F51" s="304"/>
      <c r="G51" s="305"/>
      <c r="H51" s="298"/>
      <c r="I51" s="296"/>
      <c r="J51" s="296"/>
      <c r="K51" s="296"/>
      <c r="L51" s="296"/>
      <c r="M51" s="296"/>
      <c r="N51" s="297"/>
    </row>
    <row r="52" spans="1:14" ht="18" thickBot="1">
      <c r="A52" s="300" t="s">
        <v>128</v>
      </c>
      <c r="B52" s="301"/>
      <c r="C52" s="301"/>
      <c r="D52" s="301"/>
      <c r="E52" s="301"/>
      <c r="F52" s="301"/>
      <c r="G52" s="301"/>
      <c r="H52" s="301"/>
      <c r="I52" s="301"/>
      <c r="J52" s="301"/>
      <c r="K52" s="301"/>
      <c r="L52" s="301"/>
      <c r="M52" s="301"/>
      <c r="N52" s="302"/>
    </row>
    <row r="53" spans="1:14" s="11" customFormat="1" ht="35.25" customHeight="1" thickBot="1">
      <c r="A53" s="292" t="s">
        <v>129</v>
      </c>
      <c r="B53" s="293"/>
      <c r="C53" s="293"/>
      <c r="D53" s="293"/>
      <c r="E53" s="293"/>
      <c r="F53" s="293"/>
      <c r="G53" s="294"/>
      <c r="H53" s="295" t="s">
        <v>1010</v>
      </c>
      <c r="I53" s="296"/>
      <c r="J53" s="296"/>
      <c r="K53" s="296"/>
      <c r="L53" s="296"/>
      <c r="M53" s="296"/>
      <c r="N53" s="297"/>
    </row>
    <row r="54" spans="1:14" ht="35.25" customHeight="1" thickBot="1">
      <c r="A54" s="303" t="s">
        <v>130</v>
      </c>
      <c r="B54" s="304"/>
      <c r="C54" s="304"/>
      <c r="D54" s="304"/>
      <c r="E54" s="304"/>
      <c r="F54" s="304"/>
      <c r="G54" s="305"/>
      <c r="H54" s="298"/>
      <c r="I54" s="296"/>
      <c r="J54" s="296"/>
      <c r="K54" s="296"/>
      <c r="L54" s="296"/>
      <c r="M54" s="296"/>
      <c r="N54" s="297"/>
    </row>
    <row r="55" spans="1:14" ht="35.25" customHeight="1" thickBot="1">
      <c r="A55" s="292" t="s">
        <v>131</v>
      </c>
      <c r="B55" s="293"/>
      <c r="C55" s="293"/>
      <c r="D55" s="293"/>
      <c r="E55" s="293"/>
      <c r="F55" s="293"/>
      <c r="G55" s="294"/>
      <c r="H55" s="298"/>
      <c r="I55" s="296"/>
      <c r="J55" s="296"/>
      <c r="K55" s="296"/>
      <c r="L55" s="296"/>
      <c r="M55" s="296"/>
      <c r="N55" s="297"/>
    </row>
    <row r="56" spans="1:14" ht="35.25" customHeight="1" thickBot="1">
      <c r="A56" s="303" t="s">
        <v>132</v>
      </c>
      <c r="B56" s="304"/>
      <c r="C56" s="304"/>
      <c r="D56" s="304"/>
      <c r="E56" s="304"/>
      <c r="F56" s="304"/>
      <c r="G56" s="305"/>
      <c r="H56" s="298"/>
      <c r="I56" s="296"/>
      <c r="J56" s="296"/>
      <c r="K56" s="296"/>
      <c r="L56" s="296"/>
      <c r="M56" s="296"/>
      <c r="N56" s="297"/>
    </row>
    <row r="57" spans="1:14" ht="35.25" customHeight="1" thickBot="1">
      <c r="A57" s="292" t="s">
        <v>133</v>
      </c>
      <c r="B57" s="293"/>
      <c r="C57" s="293"/>
      <c r="D57" s="293"/>
      <c r="E57" s="293"/>
      <c r="F57" s="293"/>
      <c r="G57" s="294"/>
      <c r="H57" s="298" t="s">
        <v>1010</v>
      </c>
      <c r="I57" s="296"/>
      <c r="J57" s="296"/>
      <c r="K57" s="296"/>
      <c r="L57" s="296"/>
      <c r="M57" s="296"/>
      <c r="N57" s="297"/>
    </row>
    <row r="58" spans="1:14" ht="35.25" customHeight="1" thickBot="1">
      <c r="A58" s="292" t="s">
        <v>134</v>
      </c>
      <c r="B58" s="293"/>
      <c r="C58" s="293"/>
      <c r="D58" s="293"/>
      <c r="E58" s="293"/>
      <c r="F58" s="293"/>
      <c r="G58" s="294"/>
      <c r="H58" s="298">
        <v>7</v>
      </c>
      <c r="I58" s="296"/>
      <c r="J58" s="296"/>
      <c r="K58" s="296"/>
      <c r="L58" s="296"/>
      <c r="M58" s="296"/>
      <c r="N58" s="297"/>
    </row>
    <row r="59" spans="1:14" ht="20" thickBot="1">
      <c r="A59" s="299" t="s">
        <v>28</v>
      </c>
      <c r="B59" s="299"/>
      <c r="C59" s="299"/>
      <c r="D59" s="299"/>
      <c r="E59" s="299"/>
      <c r="F59" s="299"/>
      <c r="G59" s="299"/>
      <c r="H59" s="299"/>
      <c r="I59" s="299"/>
      <c r="J59" s="299"/>
      <c r="K59" s="299"/>
      <c r="L59" s="299"/>
      <c r="M59" s="299"/>
      <c r="N59" s="299"/>
    </row>
    <row r="60" spans="1:14" ht="18" thickBot="1">
      <c r="A60" s="300" t="s">
        <v>28</v>
      </c>
      <c r="B60" s="301"/>
      <c r="C60" s="301"/>
      <c r="D60" s="301"/>
      <c r="E60" s="301"/>
      <c r="F60" s="301"/>
      <c r="G60" s="301"/>
      <c r="H60" s="301"/>
      <c r="I60" s="301"/>
      <c r="J60" s="301"/>
      <c r="K60" s="301"/>
      <c r="L60" s="301"/>
      <c r="M60" s="301"/>
      <c r="N60" s="302"/>
    </row>
    <row r="61" spans="1:14" ht="35.25" customHeight="1" thickBot="1">
      <c r="A61" s="292" t="s">
        <v>135</v>
      </c>
      <c r="B61" s="293"/>
      <c r="C61" s="293"/>
      <c r="D61" s="293"/>
      <c r="E61" s="293"/>
      <c r="F61" s="293"/>
      <c r="G61" s="294"/>
      <c r="H61" s="298" t="s">
        <v>1010</v>
      </c>
      <c r="I61" s="296"/>
      <c r="J61" s="296"/>
      <c r="K61" s="296"/>
      <c r="L61" s="296"/>
      <c r="M61" s="296"/>
      <c r="N61" s="297"/>
    </row>
    <row r="62" spans="1:14" ht="35.25" customHeight="1" thickBot="1">
      <c r="A62" s="292" t="s">
        <v>136</v>
      </c>
      <c r="B62" s="293"/>
      <c r="C62" s="293"/>
      <c r="D62" s="293"/>
      <c r="E62" s="293"/>
      <c r="F62" s="293"/>
      <c r="G62" s="294"/>
      <c r="H62" s="406" t="s">
        <v>1193</v>
      </c>
      <c r="I62" s="296"/>
      <c r="J62" s="296"/>
      <c r="K62" s="296"/>
      <c r="L62" s="296"/>
      <c r="M62" s="296"/>
      <c r="N62" s="297"/>
    </row>
    <row r="63" spans="1:14" ht="35.25" customHeight="1" thickBot="1">
      <c r="A63" s="292" t="s">
        <v>137</v>
      </c>
      <c r="B63" s="293"/>
      <c r="C63" s="293"/>
      <c r="D63" s="293"/>
      <c r="E63" s="293"/>
      <c r="F63" s="293"/>
      <c r="G63" s="294"/>
      <c r="H63" s="295" t="s">
        <v>1184</v>
      </c>
      <c r="I63" s="296"/>
      <c r="J63" s="296"/>
      <c r="K63" s="296"/>
      <c r="L63" s="296"/>
      <c r="M63" s="296"/>
      <c r="N63" s="297"/>
    </row>
    <row r="64" spans="1:14">
      <c r="A64" s="13"/>
      <c r="B64" s="13"/>
      <c r="C64" s="13"/>
      <c r="D64" s="13"/>
      <c r="E64" s="13"/>
      <c r="F64" s="13"/>
      <c r="G64" s="13"/>
      <c r="H64" s="14"/>
      <c r="I64" s="14"/>
      <c r="J64" s="14"/>
      <c r="K64" s="14"/>
      <c r="L64" s="14"/>
      <c r="M64" s="14"/>
      <c r="N64" s="14"/>
    </row>
    <row r="65" spans="1:14">
      <c r="A65" s="13"/>
      <c r="B65" s="13"/>
      <c r="C65" s="13"/>
      <c r="D65" s="13"/>
      <c r="E65" s="13"/>
      <c r="F65" s="13"/>
      <c r="G65" s="13"/>
      <c r="H65" s="14"/>
      <c r="I65" s="14"/>
      <c r="J65" s="14"/>
      <c r="K65" s="14"/>
      <c r="L65" s="14"/>
      <c r="M65" s="14"/>
      <c r="N65" s="14"/>
    </row>
    <row r="66" spans="1:14">
      <c r="A66" s="13"/>
      <c r="B66" s="13"/>
      <c r="C66" s="13"/>
      <c r="D66" s="13"/>
      <c r="E66" s="13"/>
      <c r="F66" s="13"/>
      <c r="G66" s="13"/>
      <c r="H66" s="14"/>
      <c r="I66" s="14"/>
      <c r="J66" s="14"/>
      <c r="K66" s="14"/>
      <c r="L66" s="14"/>
      <c r="M66" s="14"/>
      <c r="N66" s="14"/>
    </row>
    <row r="67" spans="1:14">
      <c r="A67" s="13"/>
      <c r="B67" s="13"/>
      <c r="C67" s="13"/>
      <c r="D67" s="13"/>
      <c r="E67" s="13"/>
      <c r="F67" s="13"/>
      <c r="G67" s="13"/>
      <c r="H67" s="14"/>
      <c r="I67" s="14"/>
      <c r="J67" s="14"/>
      <c r="K67" s="14"/>
      <c r="L67" s="14"/>
      <c r="M67" s="14"/>
      <c r="N67" s="14"/>
    </row>
    <row r="68" spans="1:14">
      <c r="A68" s="13"/>
      <c r="B68" s="13"/>
      <c r="C68" s="13"/>
      <c r="D68" s="13"/>
      <c r="E68" s="13"/>
      <c r="F68" s="13"/>
      <c r="G68" s="13"/>
      <c r="H68" s="14"/>
      <c r="I68" s="14"/>
      <c r="J68" s="14"/>
      <c r="K68" s="14"/>
      <c r="L68" s="14"/>
      <c r="M68" s="14"/>
      <c r="N68" s="14"/>
    </row>
    <row r="69" spans="1:14">
      <c r="A69" s="13"/>
      <c r="B69" s="13"/>
      <c r="C69" s="13"/>
      <c r="D69" s="13"/>
      <c r="E69" s="13"/>
      <c r="F69" s="13"/>
      <c r="G69" s="13"/>
      <c r="H69" s="14"/>
      <c r="I69" s="14"/>
      <c r="J69" s="14"/>
      <c r="K69" s="14"/>
      <c r="L69" s="14"/>
      <c r="M69" s="14"/>
      <c r="N69" s="14"/>
    </row>
    <row r="70" spans="1:14">
      <c r="A70" s="13"/>
      <c r="B70" s="13"/>
      <c r="C70" s="13"/>
      <c r="D70" s="13"/>
      <c r="E70" s="13"/>
      <c r="F70" s="13"/>
      <c r="G70" s="13"/>
      <c r="H70" s="14"/>
      <c r="I70" s="14"/>
      <c r="J70" s="14"/>
      <c r="K70" s="14"/>
      <c r="L70" s="14"/>
      <c r="M70" s="14"/>
      <c r="N70" s="14"/>
    </row>
    <row r="71" spans="1:14">
      <c r="A71" s="13"/>
      <c r="B71" s="13"/>
      <c r="C71" s="13"/>
      <c r="D71" s="13"/>
      <c r="E71" s="13"/>
      <c r="F71" s="13"/>
      <c r="G71" s="13"/>
      <c r="H71" s="14"/>
      <c r="I71" s="14"/>
      <c r="J71" s="14"/>
      <c r="K71" s="14"/>
      <c r="L71" s="14"/>
      <c r="M71" s="14"/>
      <c r="N71" s="14"/>
    </row>
    <row r="72" spans="1:14">
      <c r="A72" s="13"/>
      <c r="B72" s="13"/>
      <c r="C72" s="13"/>
      <c r="D72" s="13"/>
      <c r="E72" s="13"/>
      <c r="F72" s="13"/>
      <c r="G72" s="13"/>
      <c r="H72" s="14"/>
      <c r="I72" s="14"/>
      <c r="J72" s="14"/>
      <c r="K72" s="14"/>
      <c r="L72" s="14"/>
      <c r="M72" s="14"/>
      <c r="N72" s="14"/>
    </row>
    <row r="73" spans="1:14">
      <c r="A73" s="13"/>
      <c r="B73" s="13"/>
      <c r="C73" s="13"/>
      <c r="D73" s="13"/>
      <c r="E73" s="13"/>
      <c r="F73" s="13"/>
      <c r="G73" s="13"/>
      <c r="H73" s="14"/>
      <c r="I73" s="14"/>
      <c r="J73" s="14"/>
      <c r="K73" s="14"/>
      <c r="L73" s="14"/>
      <c r="M73" s="14"/>
      <c r="N73" s="14"/>
    </row>
    <row r="74" spans="1:14">
      <c r="A74" s="13"/>
      <c r="B74" s="13"/>
      <c r="C74" s="13"/>
      <c r="D74" s="13"/>
      <c r="E74" s="13"/>
      <c r="F74" s="13"/>
      <c r="G74" s="13"/>
      <c r="H74" s="14"/>
      <c r="I74" s="14"/>
      <c r="J74" s="14"/>
      <c r="K74" s="14"/>
      <c r="L74" s="14"/>
      <c r="M74" s="14"/>
      <c r="N74" s="14"/>
    </row>
    <row r="75" spans="1:14">
      <c r="A75" s="13"/>
      <c r="B75" s="13"/>
      <c r="C75" s="13"/>
      <c r="D75" s="13"/>
      <c r="E75" s="13"/>
      <c r="F75" s="13"/>
      <c r="G75" s="13"/>
      <c r="H75" s="14"/>
      <c r="I75" s="14"/>
      <c r="J75" s="14"/>
      <c r="K75" s="14"/>
      <c r="L75" s="14"/>
      <c r="M75" s="14"/>
      <c r="N75" s="14"/>
    </row>
    <row r="76" spans="1:14">
      <c r="A76" s="13"/>
      <c r="B76" s="13"/>
      <c r="C76" s="13"/>
      <c r="D76" s="13"/>
      <c r="E76" s="13"/>
      <c r="F76" s="13"/>
      <c r="G76" s="13"/>
      <c r="H76" s="14"/>
      <c r="I76" s="14"/>
      <c r="J76" s="14"/>
      <c r="K76" s="14"/>
      <c r="L76" s="14"/>
      <c r="M76" s="14"/>
      <c r="N76" s="14"/>
    </row>
  </sheetData>
  <mergeCells count="82">
    <mergeCell ref="A63:G63"/>
    <mergeCell ref="H63:N63"/>
    <mergeCell ref="A59:N59"/>
    <mergeCell ref="A60:N60"/>
    <mergeCell ref="A61:G61"/>
    <mergeCell ref="H61:N61"/>
    <mergeCell ref="A62:G62"/>
    <mergeCell ref="H62:N62"/>
    <mergeCell ref="A56:G56"/>
    <mergeCell ref="H56:N56"/>
    <mergeCell ref="A58:G58"/>
    <mergeCell ref="H58:N58"/>
    <mergeCell ref="A57:G57"/>
    <mergeCell ref="H57:N57"/>
    <mergeCell ref="A53:G53"/>
    <mergeCell ref="H53:N53"/>
    <mergeCell ref="A54:G54"/>
    <mergeCell ref="H54:N54"/>
    <mergeCell ref="A55:G55"/>
    <mergeCell ref="H55:N55"/>
    <mergeCell ref="A50:G50"/>
    <mergeCell ref="H50:N50"/>
    <mergeCell ref="A51:G51"/>
    <mergeCell ref="H51:N51"/>
    <mergeCell ref="A52:N52"/>
    <mergeCell ref="A49:N49"/>
    <mergeCell ref="D45:G45"/>
    <mergeCell ref="H45:N45"/>
    <mergeCell ref="A42:C45"/>
    <mergeCell ref="D44:G44"/>
    <mergeCell ref="H44:N44"/>
    <mergeCell ref="D43:G43"/>
    <mergeCell ref="H43:N43"/>
    <mergeCell ref="A46:N46"/>
    <mergeCell ref="A47:G47"/>
    <mergeCell ref="H47:N47"/>
    <mergeCell ref="A48:N48"/>
    <mergeCell ref="A40:G40"/>
    <mergeCell ref="H40:N40"/>
    <mergeCell ref="A41:G41"/>
    <mergeCell ref="H41:N41"/>
    <mergeCell ref="H42:N42"/>
    <mergeCell ref="D42:G42"/>
    <mergeCell ref="A39:G39"/>
    <mergeCell ref="H39:N39"/>
    <mergeCell ref="A37:N37"/>
    <mergeCell ref="A38:N38"/>
    <mergeCell ref="A36:G36"/>
    <mergeCell ref="H36:N36"/>
    <mergeCell ref="A30:G30"/>
    <mergeCell ref="H30:N30"/>
    <mergeCell ref="A35:G35"/>
    <mergeCell ref="H35:N35"/>
    <mergeCell ref="A31:N31"/>
    <mergeCell ref="A32:G32"/>
    <mergeCell ref="H32:N32"/>
    <mergeCell ref="A33:G33"/>
    <mergeCell ref="H33:N33"/>
    <mergeCell ref="A34:N34"/>
    <mergeCell ref="G20:N20"/>
    <mergeCell ref="G19:N19"/>
    <mergeCell ref="A28:N28"/>
    <mergeCell ref="A29:G29"/>
    <mergeCell ref="H29:N29"/>
    <mergeCell ref="G22:N22"/>
    <mergeCell ref="G21:N21"/>
    <mergeCell ref="A24:N24"/>
    <mergeCell ref="A25:N25"/>
    <mergeCell ref="A26:G26"/>
    <mergeCell ref="H26:N26"/>
    <mergeCell ref="A27:G27"/>
    <mergeCell ref="H27:N27"/>
    <mergeCell ref="A11:N13"/>
    <mergeCell ref="A9:N10"/>
    <mergeCell ref="A6:N7"/>
    <mergeCell ref="D2:E3"/>
    <mergeCell ref="F2:I3"/>
    <mergeCell ref="G18:N18"/>
    <mergeCell ref="G17:N17"/>
    <mergeCell ref="G16:N16"/>
    <mergeCell ref="G15:N15"/>
    <mergeCell ref="A14:N14"/>
  </mergeCells>
  <dataValidations count="8">
    <dataValidation type="list" allowBlank="1" showInputMessage="1" showErrorMessage="1" sqref="B16" xr:uid="{00000000-0002-0000-0300-000000000000}">
      <formula1>"Bioméd ,Chimie,DEG,Dép Rééd,Dép Sc Inf,EA,EIDD,EILA,GHES,IHSS,Info,IUT Pajol,IUT RdS,LAC,LCAO,Ling,Maths,Maths-Info,Médecine,Odonto,Pharma,Physique,Psycho,SDV,SHS,STAPS"</formula1>
    </dataValidation>
    <dataValidation type="list" allowBlank="1" showInputMessage="1" showErrorMessage="1" sqref="H26:N26 H29:N29 H32:N32 H39:N39 H50:N50 H57:N57" xr:uid="{00000000-0002-0000-0300-000001000000}">
      <formula1>ON</formula1>
    </dataValidation>
    <dataValidation type="list" allowBlank="1" showInputMessage="1" showErrorMessage="1" sqref="H42:N45" xr:uid="{00000000-0002-0000-0300-000002000000}">
      <formula1>rcc</formula1>
    </dataValidation>
    <dataValidation type="list" allowBlank="1" showInputMessage="1" showErrorMessage="1" sqref="G15:N15" xr:uid="{00000000-0002-0000-0300-000003000000}">
      <formula1>facu</formula1>
    </dataValidation>
    <dataValidation type="list" allowBlank="1" showInputMessage="1" showErrorMessage="1" sqref="G16:N16" xr:uid="{00000000-0002-0000-0300-000004000000}">
      <formula1>comps</formula1>
    </dataValidation>
    <dataValidation type="list" allowBlank="1" showInputMessage="1" showErrorMessage="1" sqref="G22:N22" xr:uid="{00000000-0002-0000-0300-000005000000}">
      <formula1>reg</formula1>
    </dataValidation>
    <dataValidation type="list" allowBlank="1" showInputMessage="1" showErrorMessage="1" sqref="H35:N35 H40:N40 H61:N61" xr:uid="{00000000-0002-0000-0300-000006000000}">
      <formula1>CH</formula1>
    </dataValidation>
    <dataValidation type="list" allowBlank="1" showInputMessage="1" showErrorMessage="1" sqref="G17:N17" xr:uid="{00000000-0002-0000-0300-000007000000}">
      <formula1>MENTION</formula1>
    </dataValidation>
  </dataValidations>
  <hyperlinks>
    <hyperlink ref="A15" location="'1. Présentation'!A21" display="Faculté" xr:uid="{00000000-0004-0000-0300-000000000000}"/>
    <hyperlink ref="A16" location="'1. Présentation'!A22" display="Composante" xr:uid="{00000000-0004-0000-0300-000001000000}"/>
    <hyperlink ref="A17" location="'1. Présentation'!A23" display="Mention de rattachement de la formation" xr:uid="{00000000-0004-0000-0300-000002000000}"/>
    <hyperlink ref="A18" location="'1. Présentation'!A24" display="Responsable de la mention +mail" xr:uid="{00000000-0004-0000-0300-000003000000}"/>
    <hyperlink ref="A19" location="'1. Présentation'!A25" display="Intitulé du parcours (en toutes lettres)" xr:uid="{00000000-0004-0000-0300-000004000000}"/>
    <hyperlink ref="A20" location="'1. Présentation'!A26" display="Responsable du parcours M1 + mail" xr:uid="{00000000-0004-0000-0300-000005000000}"/>
    <hyperlink ref="A21" location="'1. Présentation'!A26" display="Responsable du parcours M2 + mail" xr:uid="{00000000-0004-0000-0300-000006000000}"/>
    <hyperlink ref="A22" location="'1. Présentation'!A27" display="Régime de formation" xr:uid="{00000000-0004-0000-0300-000007000000}"/>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I11"/>
  <sheetViews>
    <sheetView workbookViewId="0">
      <selection activeCell="K28" sqref="K28"/>
    </sheetView>
  </sheetViews>
  <sheetFormatPr baseColWidth="10" defaultColWidth="10.5" defaultRowHeight="15"/>
  <cols>
    <col min="1" max="1" width="34.6640625" style="99" customWidth="1"/>
    <col min="2" max="2" width="10.5" style="102"/>
    <col min="3" max="3" width="38.1640625" style="99" customWidth="1"/>
    <col min="4" max="4" width="17.6640625" style="102" customWidth="1"/>
    <col min="5" max="5" width="16.5" style="102" customWidth="1"/>
    <col min="6" max="6" width="5.1640625" style="99" customWidth="1"/>
    <col min="7" max="7" width="26.6640625" style="99" customWidth="1"/>
    <col min="8" max="16384" width="10.5" style="99"/>
  </cols>
  <sheetData>
    <row r="1" spans="1:9" ht="19">
      <c r="A1" s="408" t="s">
        <v>1073</v>
      </c>
      <c r="B1" s="408"/>
      <c r="C1" s="408"/>
      <c r="D1" s="408"/>
      <c r="E1" s="408"/>
      <c r="H1" s="100"/>
    </row>
    <row r="2" spans="1:9" ht="41" customHeight="1">
      <c r="A2" s="409" t="s">
        <v>1074</v>
      </c>
      <c r="B2" s="409"/>
      <c r="C2" s="409"/>
      <c r="D2" s="409"/>
      <c r="E2" s="409"/>
      <c r="G2" s="101" t="s">
        <v>1075</v>
      </c>
    </row>
    <row r="3" spans="1:9">
      <c r="G3" s="101" t="s">
        <v>1076</v>
      </c>
    </row>
    <row r="4" spans="1:9" ht="48">
      <c r="A4" s="103" t="s">
        <v>1077</v>
      </c>
      <c r="B4" s="104">
        <v>30</v>
      </c>
      <c r="C4" s="103"/>
      <c r="D4" s="105" t="s">
        <v>1078</v>
      </c>
      <c r="E4" s="105" t="s">
        <v>1079</v>
      </c>
      <c r="G4" s="106"/>
    </row>
    <row r="5" spans="1:9" ht="32">
      <c r="A5" s="103" t="s">
        <v>1080</v>
      </c>
      <c r="B5" s="107">
        <v>150</v>
      </c>
      <c r="C5" s="103" t="s">
        <v>1081</v>
      </c>
      <c r="D5" s="108">
        <f>B4/B5</f>
        <v>0.2</v>
      </c>
      <c r="E5" s="109">
        <f>ROUNDUP(D5,0)</f>
        <v>1</v>
      </c>
      <c r="G5" s="110" t="s">
        <v>1082</v>
      </c>
    </row>
    <row r="6" spans="1:9" ht="32">
      <c r="A6" s="103" t="s">
        <v>1083</v>
      </c>
      <c r="B6" s="107">
        <v>30</v>
      </c>
      <c r="C6" s="103" t="s">
        <v>1084</v>
      </c>
      <c r="D6" s="111">
        <f>B4/B6</f>
        <v>1</v>
      </c>
      <c r="E6" s="109">
        <f>ROUNDUP(D6,0)</f>
        <v>1</v>
      </c>
      <c r="G6" s="107" t="s">
        <v>1085</v>
      </c>
    </row>
    <row r="7" spans="1:9" ht="32">
      <c r="A7" s="103" t="s">
        <v>1086</v>
      </c>
      <c r="B7" s="107">
        <v>24</v>
      </c>
      <c r="C7" s="103" t="s">
        <v>1087</v>
      </c>
      <c r="D7" s="111">
        <f>B4/B7</f>
        <v>1.25</v>
      </c>
      <c r="E7" s="109">
        <f>ROUNDUP(D7,0)</f>
        <v>2</v>
      </c>
      <c r="G7" s="112" t="s">
        <v>1088</v>
      </c>
    </row>
    <row r="8" spans="1:9" ht="16">
      <c r="A8" s="132" t="s">
        <v>1089</v>
      </c>
      <c r="B8" s="133">
        <v>16</v>
      </c>
      <c r="C8" s="132" t="s">
        <v>1090</v>
      </c>
      <c r="D8" s="134">
        <f>B4/B8</f>
        <v>1.875</v>
      </c>
      <c r="E8" s="135">
        <f t="shared" ref="E8:E11" si="0">ROUNDUP(D8,0)</f>
        <v>2</v>
      </c>
      <c r="G8" s="113" t="s">
        <v>1091</v>
      </c>
    </row>
    <row r="9" spans="1:9" ht="16">
      <c r="A9" s="132" t="s">
        <v>1092</v>
      </c>
      <c r="B9" s="133"/>
      <c r="C9" s="132" t="s">
        <v>1093</v>
      </c>
      <c r="D9" s="134" t="e">
        <f>B4/B9</f>
        <v>#DIV/0!</v>
      </c>
      <c r="E9" s="135" t="e">
        <f t="shared" si="0"/>
        <v>#DIV/0!</v>
      </c>
      <c r="G9" s="407"/>
      <c r="H9" s="407"/>
      <c r="I9" s="407"/>
    </row>
    <row r="10" spans="1:9" ht="16">
      <c r="A10" s="132" t="s">
        <v>1094</v>
      </c>
      <c r="B10" s="133"/>
      <c r="C10" s="132" t="s">
        <v>1095</v>
      </c>
      <c r="D10" s="134" t="e">
        <f>B4/B10</f>
        <v>#DIV/0!</v>
      </c>
      <c r="E10" s="135" t="e">
        <f t="shared" si="0"/>
        <v>#DIV/0!</v>
      </c>
      <c r="G10" s="407"/>
      <c r="H10" s="407"/>
      <c r="I10" s="407"/>
    </row>
    <row r="11" spans="1:9" ht="16">
      <c r="A11" s="132" t="s">
        <v>1096</v>
      </c>
      <c r="B11" s="133"/>
      <c r="C11" s="132" t="s">
        <v>1097</v>
      </c>
      <c r="D11" s="134" t="e">
        <f>B4/B11</f>
        <v>#DIV/0!</v>
      </c>
      <c r="E11" s="135" t="e">
        <f t="shared" si="0"/>
        <v>#DIV/0!</v>
      </c>
    </row>
  </sheetData>
  <mergeCells count="4">
    <mergeCell ref="G10:I10"/>
    <mergeCell ref="A1:E1"/>
    <mergeCell ref="A2:E2"/>
    <mergeCell ref="G9:I9"/>
  </mergeCells>
  <hyperlinks>
    <hyperlink ref="G3" location="'2. MCCC spécifiques'!A1" display="Lien vers les MCCC" xr:uid="{00000000-0004-0000-0400-000000000000}"/>
    <hyperlink ref="G2" location="'3. Maquette'!A1" display="Lien vers la maquette" xr:uid="{00000000-0004-0000-0400-000001000000}"/>
  </hyperlinks>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4">
    <tabColor theme="5"/>
    <pageSetUpPr fitToPage="1"/>
  </sheetPr>
  <dimension ref="A1:BA193"/>
  <sheetViews>
    <sheetView showGridLines="0" tabSelected="1" zoomScale="125" zoomScaleNormal="83" workbookViewId="0">
      <selection activeCell="AN179" sqref="AN179"/>
    </sheetView>
  </sheetViews>
  <sheetFormatPr baseColWidth="10" defaultColWidth="11" defaultRowHeight="15"/>
  <cols>
    <col min="1" max="1" width="14" style="2" customWidth="1"/>
    <col min="2" max="2" width="17.5" style="2" customWidth="1"/>
    <col min="3" max="3" width="11" style="2"/>
    <col min="4" max="4" width="25" style="2" customWidth="1"/>
    <col min="5" max="5" width="11" style="2"/>
    <col min="6" max="6" width="10.33203125" style="2" customWidth="1"/>
    <col min="7" max="7" width="52.5" style="2" customWidth="1"/>
    <col min="8" max="8" width="11.33203125" style="3" customWidth="1"/>
    <col min="9" max="10" width="10.1640625" style="3" customWidth="1"/>
    <col min="11" max="11" width="8" style="3" customWidth="1"/>
    <col min="12" max="12" width="8.1640625" style="3" customWidth="1"/>
    <col min="13" max="13" width="7.83203125" style="3" customWidth="1"/>
    <col min="14" max="15" width="8.33203125" style="3" customWidth="1"/>
    <col min="16" max="16" width="10.33203125" style="3" customWidth="1"/>
    <col min="17" max="17" width="8.6640625" style="3" customWidth="1"/>
    <col min="18" max="18" width="8.5" style="3" customWidth="1"/>
    <col min="19" max="19" width="11.1640625" style="3" customWidth="1"/>
    <col min="20" max="20" width="11.33203125" style="3" customWidth="1"/>
    <col min="21" max="21" width="9" style="3" customWidth="1"/>
    <col min="22" max="23" width="12.33203125" style="3" customWidth="1"/>
    <col min="24" max="25" width="11.1640625" style="3" customWidth="1"/>
    <col min="26" max="26" width="10.5" style="3" customWidth="1"/>
    <col min="27" max="29" width="10" style="3" customWidth="1"/>
    <col min="30" max="32" width="12.6640625" style="3" customWidth="1"/>
    <col min="33" max="33" width="15.6640625" style="3" customWidth="1"/>
    <col min="34" max="34" width="11" style="2" customWidth="1"/>
    <col min="35" max="35" width="13.1640625" style="2" customWidth="1"/>
    <col min="36" max="36" width="30.1640625" style="2" customWidth="1"/>
    <col min="37" max="37" width="13.1640625" style="2" customWidth="1"/>
    <col min="38" max="38" width="11" style="2" customWidth="1"/>
    <col min="39" max="41" width="5.5" style="2" customWidth="1"/>
    <col min="42" max="42" width="13.5" style="2" customWidth="1"/>
    <col min="43" max="49" width="11" style="2"/>
    <col min="50" max="50" width="14.1640625" style="2" customWidth="1"/>
    <col min="51" max="51" width="15.5" style="2" customWidth="1"/>
    <col min="52" max="52" width="28.5" style="2" customWidth="1"/>
    <col min="53" max="16384" width="11" style="2"/>
  </cols>
  <sheetData>
    <row r="1" spans="1:34" ht="26" customHeight="1">
      <c r="A1" s="87"/>
      <c r="C1" s="421" t="s">
        <v>138</v>
      </c>
      <c r="D1" s="421"/>
      <c r="E1" s="421"/>
      <c r="F1" s="421"/>
      <c r="G1" s="421"/>
      <c r="H1" s="421"/>
      <c r="I1" s="421"/>
      <c r="J1" s="421"/>
      <c r="K1" s="421"/>
      <c r="L1" s="421"/>
      <c r="M1" s="421"/>
      <c r="AH1" s="87"/>
    </row>
    <row r="2" spans="1:34" ht="14.5" customHeight="1">
      <c r="A2" s="87"/>
      <c r="C2" s="421"/>
      <c r="D2" s="421"/>
      <c r="E2" s="421"/>
      <c r="F2" s="421"/>
      <c r="G2" s="421"/>
      <c r="H2" s="421"/>
      <c r="I2" s="421"/>
      <c r="J2" s="421"/>
      <c r="K2" s="421"/>
      <c r="L2" s="421"/>
      <c r="M2" s="421"/>
      <c r="AH2" s="87"/>
    </row>
    <row r="3" spans="1:34" ht="13.25" customHeight="1">
      <c r="A3" s="87"/>
      <c r="C3" s="421"/>
      <c r="D3" s="421"/>
      <c r="E3" s="421"/>
      <c r="F3" s="421"/>
      <c r="G3" s="421"/>
      <c r="H3" s="421"/>
      <c r="I3" s="421"/>
      <c r="J3" s="421"/>
      <c r="K3" s="421"/>
      <c r="L3" s="421"/>
      <c r="M3" s="421"/>
      <c r="AH3" s="87"/>
    </row>
    <row r="4" spans="1:34" ht="14" customHeight="1">
      <c r="A4" s="87"/>
      <c r="C4" s="421"/>
      <c r="D4" s="421"/>
      <c r="E4" s="421"/>
      <c r="F4" s="421"/>
      <c r="G4" s="421"/>
      <c r="H4" s="421"/>
      <c r="I4" s="421"/>
      <c r="J4" s="421"/>
      <c r="K4" s="421"/>
      <c r="L4" s="421"/>
      <c r="M4" s="421"/>
      <c r="AH4" s="87"/>
    </row>
    <row r="6" spans="1:34" ht="45" customHeight="1">
      <c r="A6" s="87"/>
      <c r="B6" s="87"/>
      <c r="C6" s="336" t="s">
        <v>95</v>
      </c>
      <c r="D6" s="336"/>
      <c r="E6" s="336"/>
      <c r="F6" s="336"/>
      <c r="G6" s="336"/>
      <c r="H6" s="336"/>
      <c r="I6" s="336"/>
      <c r="J6" s="336"/>
      <c r="K6" s="336"/>
      <c r="L6" s="336"/>
      <c r="M6" s="336"/>
      <c r="N6" s="336"/>
      <c r="O6" s="336"/>
      <c r="P6" s="336"/>
      <c r="Q6" s="336"/>
      <c r="R6" s="336"/>
      <c r="S6" s="336"/>
      <c r="AH6" s="87"/>
    </row>
    <row r="7" spans="1:34">
      <c r="A7" s="472" t="s">
        <v>139</v>
      </c>
      <c r="B7" s="472"/>
      <c r="C7" s="87"/>
      <c r="D7" s="87"/>
      <c r="E7" s="87"/>
      <c r="F7" s="87"/>
      <c r="G7" s="87"/>
      <c r="AH7" s="87"/>
    </row>
    <row r="8" spans="1:34">
      <c r="A8" s="28" t="s">
        <v>140</v>
      </c>
      <c r="B8" s="485">
        <f>'2M2. MCCC spécifiques'!$F$2</f>
        <v>0</v>
      </c>
      <c r="C8" s="485"/>
      <c r="D8" s="485"/>
      <c r="E8" s="485"/>
      <c r="F8" s="87"/>
      <c r="G8" s="87"/>
      <c r="AH8" s="87"/>
    </row>
    <row r="9" spans="1:34">
      <c r="A9" s="28" t="s">
        <v>141</v>
      </c>
      <c r="B9" s="471"/>
      <c r="C9" s="471"/>
      <c r="D9" s="471"/>
      <c r="E9" s="471"/>
      <c r="F9" s="87"/>
      <c r="G9" s="87"/>
      <c r="AH9" s="87"/>
    </row>
    <row r="11" spans="1:34" ht="14.5" customHeight="1">
      <c r="A11" s="470" t="s">
        <v>142</v>
      </c>
      <c r="B11" s="422" t="s">
        <v>143</v>
      </c>
      <c r="C11" s="423"/>
      <c r="D11" s="423"/>
      <c r="E11" s="423"/>
      <c r="F11" s="423"/>
      <c r="G11" s="423"/>
      <c r="H11" s="423"/>
      <c r="I11" s="423"/>
      <c r="J11" s="423"/>
      <c r="K11" s="423"/>
      <c r="L11" s="423"/>
      <c r="M11" s="423"/>
      <c r="N11" s="424"/>
      <c r="O11" s="474" t="s">
        <v>144</v>
      </c>
      <c r="P11" s="89"/>
      <c r="Q11" s="89"/>
      <c r="R11" s="89"/>
      <c r="S11" s="89"/>
      <c r="T11" s="89"/>
      <c r="U11" s="89"/>
      <c r="W11" s="473"/>
      <c r="X11" s="5"/>
      <c r="Y11" s="5"/>
      <c r="Z11" s="5"/>
      <c r="AA11" s="5"/>
      <c r="AB11" s="5"/>
      <c r="AC11" s="5"/>
      <c r="AD11" s="5"/>
      <c r="AE11" s="5"/>
      <c r="AF11" s="5"/>
      <c r="AG11" s="5"/>
      <c r="AH11" s="87"/>
    </row>
    <row r="12" spans="1:34" ht="14.5" customHeight="1">
      <c r="A12" s="470"/>
      <c r="B12" s="425"/>
      <c r="C12" s="426"/>
      <c r="D12" s="426"/>
      <c r="E12" s="426"/>
      <c r="F12" s="426"/>
      <c r="G12" s="426"/>
      <c r="H12" s="426"/>
      <c r="I12" s="426"/>
      <c r="J12" s="426"/>
      <c r="K12" s="426"/>
      <c r="L12" s="426"/>
      <c r="M12" s="426"/>
      <c r="N12" s="427"/>
      <c r="O12" s="474"/>
      <c r="P12" s="89"/>
      <c r="Q12" s="89"/>
      <c r="R12" s="89"/>
      <c r="S12" s="89"/>
      <c r="T12" s="89"/>
      <c r="U12" s="89"/>
      <c r="W12" s="473"/>
      <c r="X12" s="5"/>
      <c r="Y12" s="5"/>
      <c r="Z12" s="5"/>
      <c r="AA12" s="5"/>
      <c r="AB12" s="5"/>
      <c r="AC12" s="5"/>
      <c r="AD12" s="5"/>
      <c r="AE12" s="5"/>
      <c r="AF12" s="5"/>
      <c r="AG12" s="5"/>
      <c r="AH12" s="87"/>
    </row>
    <row r="13" spans="1:34" ht="14.25" customHeight="1">
      <c r="A13" s="470"/>
      <c r="B13" s="428"/>
      <c r="C13" s="429"/>
      <c r="D13" s="429"/>
      <c r="E13" s="429"/>
      <c r="F13" s="429"/>
      <c r="G13" s="429"/>
      <c r="H13" s="429"/>
      <c r="I13" s="429"/>
      <c r="J13" s="429"/>
      <c r="K13" s="429"/>
      <c r="L13" s="429"/>
      <c r="M13" s="429"/>
      <c r="N13" s="430"/>
      <c r="O13" s="474"/>
      <c r="P13" s="89"/>
      <c r="Q13" s="89"/>
      <c r="R13" s="89"/>
      <c r="S13" s="89"/>
      <c r="T13" s="89"/>
      <c r="U13" s="89"/>
      <c r="W13" s="473"/>
      <c r="X13" s="5"/>
      <c r="Y13" s="5"/>
      <c r="Z13" s="5"/>
      <c r="AA13" s="5"/>
      <c r="AB13" s="5"/>
      <c r="AC13" s="5"/>
      <c r="AD13" s="5"/>
      <c r="AE13" s="5"/>
      <c r="AF13" s="5"/>
      <c r="AG13" s="5"/>
      <c r="AH13" s="87"/>
    </row>
    <row r="14" spans="1:34" ht="14.25" customHeight="1">
      <c r="A14" s="4"/>
      <c r="B14" s="89"/>
      <c r="C14" s="89"/>
      <c r="D14" s="89"/>
      <c r="E14" s="89"/>
      <c r="F14" s="89"/>
      <c r="G14" s="89"/>
      <c r="H14" s="89"/>
      <c r="I14" s="89"/>
      <c r="J14" s="89"/>
      <c r="K14" s="89"/>
      <c r="L14" s="89"/>
      <c r="M14" s="89"/>
      <c r="N14" s="89"/>
      <c r="O14" s="89"/>
      <c r="P14" s="89"/>
      <c r="Q14" s="89"/>
      <c r="R14" s="89"/>
      <c r="S14" s="89"/>
      <c r="T14" s="89"/>
      <c r="U14" s="89"/>
      <c r="V14" s="89"/>
      <c r="W14" s="5"/>
      <c r="X14" s="5"/>
      <c r="Y14" s="5"/>
      <c r="Z14" s="5"/>
      <c r="AA14" s="5"/>
      <c r="AB14" s="5"/>
      <c r="AC14" s="5"/>
      <c r="AD14" s="5"/>
      <c r="AE14" s="5"/>
      <c r="AF14" s="5"/>
      <c r="AG14" s="5"/>
      <c r="AH14" s="6"/>
    </row>
    <row r="15" spans="1:34" ht="21.75" customHeight="1">
      <c r="A15" s="487" t="s">
        <v>36</v>
      </c>
      <c r="B15" s="487"/>
      <c r="C15" s="487"/>
      <c r="D15" s="487"/>
      <c r="E15" s="487"/>
      <c r="F15" s="487"/>
      <c r="G15" s="487"/>
      <c r="H15" s="487"/>
      <c r="I15" s="487"/>
      <c r="J15" s="487"/>
      <c r="K15" s="487"/>
      <c r="L15" s="487"/>
      <c r="M15" s="487"/>
      <c r="N15" s="89"/>
      <c r="O15" s="89"/>
      <c r="P15" s="89"/>
      <c r="Q15" s="89"/>
      <c r="R15" s="89"/>
      <c r="S15" s="89"/>
      <c r="T15" s="89"/>
      <c r="U15" s="89"/>
      <c r="V15" s="89"/>
      <c r="W15" s="5"/>
      <c r="X15" s="5"/>
      <c r="Y15" s="5"/>
      <c r="Z15" s="5"/>
      <c r="AA15" s="5"/>
      <c r="AB15" s="5"/>
      <c r="AC15" s="5"/>
      <c r="AD15" s="5"/>
      <c r="AE15" s="5"/>
      <c r="AF15" s="5"/>
      <c r="AG15" s="5"/>
      <c r="AH15" s="6"/>
    </row>
    <row r="16" spans="1:34" ht="18" customHeight="1">
      <c r="A16" s="433" t="s">
        <v>8</v>
      </c>
      <c r="B16" s="434"/>
      <c r="C16" s="435" t="s">
        <v>1017</v>
      </c>
      <c r="D16" s="436"/>
      <c r="E16" s="436"/>
      <c r="F16" s="436"/>
      <c r="G16" s="436"/>
      <c r="H16" s="436"/>
      <c r="I16" s="436"/>
      <c r="J16" s="436"/>
      <c r="K16" s="436"/>
      <c r="L16" s="436"/>
      <c r="M16" s="437"/>
      <c r="N16" s="83"/>
      <c r="O16" s="83"/>
      <c r="P16" s="89"/>
      <c r="Q16" s="89"/>
      <c r="R16" s="89"/>
      <c r="S16" s="89"/>
      <c r="T16" s="89"/>
      <c r="U16" s="89"/>
      <c r="V16" s="89"/>
      <c r="W16" s="5"/>
      <c r="X16" s="5"/>
      <c r="Y16" s="5"/>
      <c r="Z16" s="5"/>
      <c r="AA16" s="5"/>
      <c r="AB16" s="5"/>
      <c r="AC16" s="5"/>
      <c r="AD16" s="5"/>
      <c r="AE16" s="5"/>
      <c r="AF16" s="5"/>
      <c r="AG16" s="5"/>
      <c r="AH16" s="6"/>
    </row>
    <row r="17" spans="1:34" ht="18" customHeight="1">
      <c r="A17" s="438" t="s">
        <v>10</v>
      </c>
      <c r="B17" s="438"/>
      <c r="C17" s="439" t="s">
        <v>1012</v>
      </c>
      <c r="D17" s="439"/>
      <c r="E17" s="439"/>
      <c r="F17" s="439"/>
      <c r="G17" s="439"/>
      <c r="H17" s="439"/>
      <c r="I17" s="439"/>
      <c r="J17" s="439"/>
      <c r="K17" s="439"/>
      <c r="L17" s="439"/>
      <c r="M17" s="439"/>
      <c r="N17" s="84"/>
      <c r="O17" s="84"/>
      <c r="P17" s="89"/>
      <c r="Q17" s="89"/>
      <c r="R17" s="89"/>
      <c r="S17" s="89"/>
      <c r="T17" s="89"/>
      <c r="U17" s="89"/>
      <c r="V17" s="89"/>
      <c r="W17" s="5"/>
      <c r="X17" s="5"/>
      <c r="Y17" s="5"/>
      <c r="Z17" s="5"/>
      <c r="AA17" s="5"/>
      <c r="AB17" s="5"/>
      <c r="AC17" s="5"/>
      <c r="AD17" s="5"/>
      <c r="AE17" s="5"/>
      <c r="AF17" s="5"/>
      <c r="AG17" s="5"/>
      <c r="AH17" s="6"/>
    </row>
    <row r="18" spans="1:34" ht="18" customHeight="1">
      <c r="A18" s="438" t="s">
        <v>145</v>
      </c>
      <c r="B18" s="438"/>
      <c r="C18" s="440" t="s">
        <v>1202</v>
      </c>
      <c r="D18" s="440"/>
      <c r="E18" s="439"/>
      <c r="F18" s="439"/>
      <c r="G18" s="439"/>
      <c r="H18" s="439"/>
      <c r="I18" s="439"/>
      <c r="J18" s="439"/>
      <c r="K18" s="439"/>
      <c r="L18" s="439"/>
      <c r="M18" s="439"/>
      <c r="N18" s="84"/>
      <c r="O18" s="84"/>
      <c r="P18" s="89"/>
      <c r="Q18" s="89"/>
      <c r="R18" s="89"/>
      <c r="S18" s="89"/>
      <c r="T18" s="89"/>
      <c r="U18" s="89"/>
      <c r="V18" s="89"/>
      <c r="W18" s="5"/>
      <c r="X18" s="5"/>
      <c r="Y18" s="5"/>
      <c r="Z18" s="5"/>
      <c r="AA18" s="5"/>
      <c r="AB18" s="5"/>
      <c r="AC18" s="5"/>
      <c r="AD18" s="5"/>
      <c r="AE18" s="5"/>
      <c r="AF18" s="5"/>
      <c r="AG18" s="5"/>
      <c r="AH18" s="6"/>
    </row>
    <row r="19" spans="1:34" ht="18" customHeight="1">
      <c r="A19" s="438" t="s">
        <v>146</v>
      </c>
      <c r="B19" s="438"/>
      <c r="C19" s="441" t="s">
        <v>1205</v>
      </c>
      <c r="D19" s="441"/>
      <c r="E19" s="439"/>
      <c r="F19" s="439"/>
      <c r="G19" s="439"/>
      <c r="H19" s="439"/>
      <c r="I19" s="439"/>
      <c r="J19" s="439"/>
      <c r="K19" s="439"/>
      <c r="L19" s="439"/>
      <c r="M19" s="439"/>
      <c r="N19" s="84"/>
      <c r="O19" s="84"/>
      <c r="P19" s="89"/>
      <c r="Q19" s="89"/>
      <c r="R19" s="89"/>
      <c r="S19" s="89"/>
      <c r="T19" s="89"/>
      <c r="U19" s="89"/>
      <c r="V19" s="89"/>
      <c r="W19" s="5"/>
      <c r="X19" s="5"/>
      <c r="Y19" s="5"/>
      <c r="Z19" s="5"/>
      <c r="AA19" s="5"/>
      <c r="AB19" s="5"/>
      <c r="AC19" s="5"/>
      <c r="AD19" s="5"/>
      <c r="AE19" s="5"/>
      <c r="AF19" s="5"/>
      <c r="AG19" s="5"/>
      <c r="AH19" s="6"/>
    </row>
    <row r="20" spans="1:34" ht="18" customHeight="1">
      <c r="A20" s="438" t="s">
        <v>147</v>
      </c>
      <c r="B20" s="438"/>
      <c r="C20" s="440" t="s">
        <v>1203</v>
      </c>
      <c r="D20" s="440"/>
      <c r="E20" s="439"/>
      <c r="F20" s="439"/>
      <c r="G20" s="439"/>
      <c r="H20" s="439"/>
      <c r="I20" s="439"/>
      <c r="J20" s="439"/>
      <c r="K20" s="439"/>
      <c r="L20" s="439"/>
      <c r="M20" s="439"/>
      <c r="N20" s="84"/>
      <c r="O20" s="84"/>
      <c r="P20" s="89"/>
      <c r="Q20" s="89"/>
      <c r="R20" s="89"/>
      <c r="S20" s="89"/>
      <c r="T20" s="89"/>
      <c r="U20" s="89"/>
      <c r="V20" s="89"/>
      <c r="W20" s="5"/>
      <c r="X20" s="5"/>
      <c r="Y20" s="5"/>
      <c r="Z20" s="5"/>
      <c r="AA20" s="5"/>
      <c r="AB20" s="5"/>
      <c r="AC20" s="5"/>
      <c r="AD20" s="5"/>
      <c r="AE20" s="5"/>
      <c r="AF20" s="5"/>
      <c r="AG20" s="5"/>
      <c r="AH20" s="6"/>
    </row>
    <row r="21" spans="1:34" ht="18" customHeight="1">
      <c r="A21" s="433" t="s">
        <v>100</v>
      </c>
      <c r="B21" s="434"/>
      <c r="C21" s="442" t="s">
        <v>1204</v>
      </c>
      <c r="D21" s="443"/>
      <c r="E21" s="444"/>
      <c r="F21" s="444"/>
      <c r="G21" s="444"/>
      <c r="H21" s="444"/>
      <c r="I21" s="444"/>
      <c r="J21" s="444"/>
      <c r="K21" s="444"/>
      <c r="L21" s="444"/>
      <c r="M21" s="445"/>
      <c r="N21" s="84"/>
      <c r="O21" s="84"/>
      <c r="P21" s="89"/>
      <c r="Q21" s="89"/>
      <c r="R21" s="89"/>
      <c r="S21" s="89"/>
      <c r="T21" s="89"/>
      <c r="U21" s="89"/>
      <c r="V21" s="89"/>
      <c r="W21" s="5"/>
      <c r="X21" s="5"/>
      <c r="Y21" s="5"/>
      <c r="Z21" s="5"/>
      <c r="AA21" s="5"/>
      <c r="AB21" s="5"/>
      <c r="AC21" s="5"/>
      <c r="AD21" s="5"/>
      <c r="AE21" s="5"/>
      <c r="AF21" s="5"/>
      <c r="AG21" s="5"/>
      <c r="AH21" s="6"/>
    </row>
    <row r="22" spans="1:34" ht="18" customHeight="1">
      <c r="A22" s="433" t="s">
        <v>101</v>
      </c>
      <c r="B22" s="434"/>
      <c r="C22" s="442" t="s">
        <v>1204</v>
      </c>
      <c r="D22" s="443"/>
      <c r="E22" s="444"/>
      <c r="F22" s="444"/>
      <c r="G22" s="444"/>
      <c r="H22" s="444"/>
      <c r="I22" s="444"/>
      <c r="J22" s="444"/>
      <c r="K22" s="444"/>
      <c r="L22" s="444"/>
      <c r="M22" s="445"/>
      <c r="N22" s="84"/>
      <c r="O22" s="84"/>
      <c r="P22" s="89"/>
      <c r="Q22" s="89"/>
      <c r="R22" s="89"/>
      <c r="S22" s="89"/>
      <c r="T22" s="89"/>
      <c r="U22" s="89"/>
      <c r="V22" s="89"/>
      <c r="W22" s="5"/>
      <c r="X22" s="5"/>
      <c r="Y22" s="5"/>
      <c r="Z22" s="5"/>
      <c r="AA22" s="5"/>
      <c r="AB22" s="5"/>
      <c r="AC22" s="5"/>
      <c r="AD22" s="5"/>
      <c r="AE22" s="5"/>
      <c r="AF22" s="5"/>
      <c r="AG22" s="5"/>
      <c r="AH22" s="6"/>
    </row>
    <row r="23" spans="1:34" ht="18" customHeight="1">
      <c r="A23" s="438" t="s">
        <v>38</v>
      </c>
      <c r="B23" s="438"/>
      <c r="C23" s="439"/>
      <c r="D23" s="439"/>
      <c r="E23" s="439"/>
      <c r="F23" s="439"/>
      <c r="G23" s="439"/>
      <c r="H23" s="439"/>
      <c r="I23" s="439"/>
      <c r="J23" s="439"/>
      <c r="K23" s="439"/>
      <c r="L23" s="439"/>
      <c r="M23" s="439"/>
      <c r="N23" s="84"/>
      <c r="O23" s="84"/>
      <c r="P23" s="89"/>
      <c r="Q23" s="89"/>
      <c r="R23" s="89"/>
      <c r="S23" s="89"/>
      <c r="T23" s="89"/>
      <c r="U23" s="89"/>
      <c r="V23" s="89"/>
      <c r="W23" s="5"/>
      <c r="X23" s="5"/>
      <c r="Y23" s="5"/>
      <c r="Z23" s="5"/>
      <c r="AA23" s="5"/>
      <c r="AB23" s="5"/>
      <c r="AC23" s="5"/>
      <c r="AD23" s="5"/>
      <c r="AE23" s="5"/>
      <c r="AF23" s="5"/>
      <c r="AG23" s="5"/>
      <c r="AH23" s="6"/>
    </row>
    <row r="24" spans="1:34" ht="18" customHeight="1">
      <c r="A24" s="438" t="s">
        <v>40</v>
      </c>
      <c r="B24" s="438"/>
      <c r="C24" s="481" t="s">
        <v>1232</v>
      </c>
      <c r="D24" s="481"/>
      <c r="E24" s="481"/>
      <c r="F24" s="481"/>
      <c r="G24" s="481"/>
      <c r="H24" s="481"/>
      <c r="I24" s="481"/>
      <c r="J24" s="481"/>
      <c r="K24" s="481"/>
      <c r="L24" s="481"/>
      <c r="M24" s="481"/>
      <c r="N24" s="84"/>
      <c r="O24" s="84"/>
      <c r="P24" s="89"/>
      <c r="Q24" s="89"/>
      <c r="R24" s="89"/>
      <c r="S24" s="89"/>
      <c r="T24" s="89"/>
      <c r="U24" s="89"/>
      <c r="V24" s="89"/>
      <c r="W24" s="5"/>
      <c r="X24" s="5"/>
      <c r="Y24" s="5"/>
      <c r="Z24" s="5"/>
      <c r="AA24" s="5"/>
      <c r="AB24" s="5"/>
      <c r="AC24" s="5"/>
      <c r="AD24" s="5"/>
      <c r="AE24" s="5"/>
      <c r="AF24" s="5"/>
      <c r="AG24" s="5"/>
      <c r="AH24" s="6"/>
    </row>
    <row r="25" spans="1:34" ht="18" customHeight="1">
      <c r="A25" s="438" t="s">
        <v>42</v>
      </c>
      <c r="B25" s="438"/>
      <c r="C25" s="481"/>
      <c r="D25" s="481"/>
      <c r="E25" s="481"/>
      <c r="F25" s="481"/>
      <c r="G25" s="481"/>
      <c r="H25" s="481"/>
      <c r="I25" s="481"/>
      <c r="J25" s="481"/>
      <c r="K25" s="481"/>
      <c r="L25" s="481"/>
      <c r="M25" s="481"/>
      <c r="N25" s="84"/>
      <c r="O25" s="84"/>
      <c r="P25" s="89"/>
      <c r="Q25" s="89"/>
      <c r="R25" s="89"/>
      <c r="S25" s="89"/>
      <c r="T25" s="89"/>
      <c r="U25" s="89"/>
      <c r="V25" s="89"/>
      <c r="W25" s="5"/>
      <c r="X25" s="5"/>
      <c r="Y25" s="5"/>
      <c r="Z25" s="5"/>
      <c r="AA25" s="5"/>
      <c r="AB25" s="5"/>
      <c r="AC25" s="5"/>
      <c r="AD25" s="5"/>
      <c r="AE25" s="5"/>
      <c r="AF25" s="5"/>
      <c r="AG25" s="5"/>
      <c r="AH25" s="6"/>
    </row>
    <row r="26" spans="1:34" ht="18" customHeight="1">
      <c r="A26" s="438" t="s">
        <v>44</v>
      </c>
      <c r="B26" s="438"/>
      <c r="C26" s="481"/>
      <c r="D26" s="481"/>
      <c r="E26" s="481"/>
      <c r="F26" s="481"/>
      <c r="G26" s="481"/>
      <c r="H26" s="481"/>
      <c r="I26" s="481"/>
      <c r="J26" s="481"/>
      <c r="K26" s="481"/>
      <c r="L26" s="481"/>
      <c r="M26" s="481"/>
      <c r="N26" s="84"/>
      <c r="O26" s="84"/>
      <c r="P26" s="89"/>
      <c r="Q26" s="89"/>
      <c r="R26" s="89"/>
      <c r="S26" s="89"/>
      <c r="T26" s="89"/>
      <c r="U26" s="89"/>
      <c r="V26" s="89"/>
      <c r="W26" s="5"/>
      <c r="X26" s="5"/>
      <c r="Y26" s="5"/>
      <c r="Z26" s="5"/>
      <c r="AA26" s="5"/>
      <c r="AB26" s="5"/>
      <c r="AC26" s="5"/>
      <c r="AD26" s="5"/>
      <c r="AE26" s="5"/>
      <c r="AF26" s="5"/>
      <c r="AG26" s="5"/>
      <c r="AH26" s="6"/>
    </row>
    <row r="27" spans="1:34" ht="44" customHeight="1">
      <c r="A27" s="438" t="s">
        <v>148</v>
      </c>
      <c r="B27" s="438"/>
      <c r="C27" s="482" t="s">
        <v>1235</v>
      </c>
      <c r="D27" s="483"/>
      <c r="E27" s="483"/>
      <c r="F27" s="483"/>
      <c r="G27" s="483"/>
      <c r="H27" s="483"/>
      <c r="I27" s="483"/>
      <c r="J27" s="483"/>
      <c r="K27" s="483"/>
      <c r="L27" s="483"/>
      <c r="M27" s="484"/>
      <c r="N27" s="180"/>
      <c r="O27" s="85"/>
      <c r="P27" s="89"/>
      <c r="Q27" s="89"/>
      <c r="R27" s="89"/>
      <c r="S27" s="89"/>
      <c r="T27" s="89"/>
      <c r="U27" s="89"/>
      <c r="V27" s="89"/>
      <c r="W27" s="5"/>
      <c r="X27" s="5"/>
      <c r="Y27" s="5"/>
      <c r="Z27" s="5"/>
      <c r="AA27" s="5"/>
      <c r="AB27" s="5"/>
      <c r="AC27" s="5"/>
      <c r="AD27" s="5"/>
      <c r="AE27" s="5"/>
      <c r="AF27" s="5"/>
      <c r="AG27" s="5"/>
      <c r="AH27" s="6"/>
    </row>
    <row r="28" spans="1:34" ht="18" customHeight="1">
      <c r="A28" s="433" t="s">
        <v>149</v>
      </c>
      <c r="B28" s="434"/>
      <c r="C28" s="497" t="s">
        <v>1010</v>
      </c>
      <c r="D28" s="498"/>
      <c r="E28" s="498"/>
      <c r="F28" s="498"/>
      <c r="G28" s="498"/>
      <c r="H28" s="498"/>
      <c r="I28" s="498"/>
      <c r="J28" s="498"/>
      <c r="K28" s="498"/>
      <c r="L28" s="498"/>
      <c r="M28" s="499"/>
      <c r="N28" s="84"/>
      <c r="O28" s="84"/>
      <c r="P28" s="89"/>
      <c r="Q28" s="89"/>
      <c r="R28" s="89"/>
      <c r="S28" s="89"/>
      <c r="T28" s="89"/>
      <c r="U28" s="89"/>
      <c r="V28" s="89"/>
      <c r="W28" s="5"/>
      <c r="X28" s="5"/>
      <c r="Y28" s="5"/>
      <c r="Z28" s="5"/>
      <c r="AA28" s="5"/>
      <c r="AB28" s="5"/>
      <c r="AC28" s="5"/>
      <c r="AD28" s="5"/>
      <c r="AE28" s="5"/>
      <c r="AF28" s="5"/>
      <c r="AG28" s="5"/>
      <c r="AH28" s="6"/>
    </row>
    <row r="29" spans="1:34" ht="18" customHeight="1">
      <c r="A29" s="433" t="s">
        <v>48</v>
      </c>
      <c r="B29" s="434"/>
      <c r="C29" s="500" t="s">
        <v>1014</v>
      </c>
      <c r="D29" s="444"/>
      <c r="E29" s="444"/>
      <c r="F29" s="444"/>
      <c r="G29" s="444"/>
      <c r="H29" s="444"/>
      <c r="I29" s="444"/>
      <c r="J29" s="444"/>
      <c r="K29" s="444"/>
      <c r="L29" s="444"/>
      <c r="M29" s="445"/>
      <c r="N29" s="84"/>
      <c r="O29" s="84"/>
      <c r="P29" s="89"/>
      <c r="Q29" s="89"/>
      <c r="R29" s="89"/>
      <c r="S29" s="89"/>
      <c r="T29" s="89"/>
      <c r="U29" s="89"/>
      <c r="V29" s="89"/>
      <c r="W29" s="5"/>
      <c r="X29" s="5"/>
      <c r="Y29" s="5"/>
      <c r="Z29" s="5"/>
      <c r="AA29" s="5"/>
      <c r="AB29" s="5"/>
      <c r="AC29" s="5"/>
      <c r="AD29" s="5"/>
      <c r="AE29" s="5"/>
      <c r="AF29" s="5"/>
      <c r="AG29" s="5"/>
      <c r="AH29" s="6"/>
    </row>
    <row r="30" spans="1:34" ht="26">
      <c r="A30" s="501" t="s">
        <v>50</v>
      </c>
      <c r="B30" s="502"/>
      <c r="C30" s="500"/>
      <c r="D30" s="444"/>
      <c r="E30" s="444"/>
      <c r="F30" s="444"/>
      <c r="G30" s="444"/>
      <c r="H30" s="444"/>
      <c r="I30" s="444"/>
      <c r="J30" s="444"/>
      <c r="K30" s="444"/>
      <c r="L30" s="444"/>
      <c r="M30" s="445"/>
      <c r="N30" s="84"/>
      <c r="O30" s="84"/>
      <c r="P30" s="89"/>
      <c r="Q30" s="89"/>
      <c r="R30" s="89"/>
      <c r="S30" s="89"/>
      <c r="T30" s="89"/>
      <c r="U30" s="89"/>
      <c r="V30" s="89"/>
      <c r="W30" s="5"/>
      <c r="X30" s="5"/>
      <c r="Y30" s="5"/>
      <c r="Z30" s="5"/>
      <c r="AA30" s="5"/>
      <c r="AB30" s="5"/>
      <c r="AC30" s="5"/>
      <c r="AD30" s="5"/>
      <c r="AE30" s="5"/>
      <c r="AF30" s="5"/>
      <c r="AG30" s="5"/>
      <c r="AH30" s="6"/>
    </row>
    <row r="31" spans="1:34" ht="18" customHeight="1">
      <c r="A31" s="433" t="s">
        <v>52</v>
      </c>
      <c r="B31" s="434"/>
      <c r="C31" s="500" t="s">
        <v>1014</v>
      </c>
      <c r="D31" s="444"/>
      <c r="E31" s="444"/>
      <c r="F31" s="444"/>
      <c r="G31" s="444"/>
      <c r="H31" s="444"/>
      <c r="I31" s="444"/>
      <c r="J31" s="444"/>
      <c r="K31" s="444"/>
      <c r="L31" s="444"/>
      <c r="M31" s="445"/>
      <c r="N31" s="84"/>
      <c r="O31" s="84"/>
      <c r="P31" s="89"/>
      <c r="Q31" s="89"/>
      <c r="R31" s="89"/>
      <c r="S31" s="89"/>
      <c r="T31" s="89"/>
      <c r="U31" s="89"/>
      <c r="V31" s="89"/>
      <c r="W31" s="5"/>
      <c r="X31" s="5"/>
      <c r="Y31" s="5"/>
      <c r="Z31" s="5"/>
      <c r="AA31" s="5"/>
      <c r="AB31" s="5"/>
      <c r="AC31" s="5"/>
      <c r="AD31" s="5"/>
      <c r="AE31" s="5"/>
      <c r="AF31" s="5"/>
      <c r="AG31" s="5"/>
      <c r="AH31" s="6"/>
    </row>
    <row r="32" spans="1:34" ht="18" customHeight="1">
      <c r="A32" s="433" t="s">
        <v>54</v>
      </c>
      <c r="B32" s="434"/>
      <c r="C32" s="500"/>
      <c r="D32" s="444"/>
      <c r="E32" s="444"/>
      <c r="F32" s="444"/>
      <c r="G32" s="444"/>
      <c r="H32" s="444"/>
      <c r="I32" s="444"/>
      <c r="J32" s="444"/>
      <c r="K32" s="444"/>
      <c r="L32" s="444"/>
      <c r="M32" s="445"/>
      <c r="N32" s="84"/>
      <c r="O32" s="84"/>
      <c r="P32" s="89"/>
      <c r="Q32" s="89"/>
      <c r="R32" s="89"/>
      <c r="S32" s="89"/>
      <c r="T32" s="89"/>
      <c r="U32" s="89"/>
      <c r="V32" s="89"/>
      <c r="W32" s="5"/>
      <c r="X32" s="5"/>
      <c r="Y32" s="5"/>
      <c r="Z32" s="5"/>
      <c r="AA32" s="5"/>
      <c r="AB32" s="5"/>
      <c r="AC32" s="5"/>
      <c r="AD32" s="5"/>
      <c r="AE32" s="5"/>
      <c r="AF32" s="5"/>
      <c r="AG32" s="5"/>
      <c r="AH32" s="6"/>
    </row>
    <row r="33" spans="1:34" ht="33" customHeight="1">
      <c r="A33" s="501" t="s">
        <v>150</v>
      </c>
      <c r="B33" s="502"/>
      <c r="C33" s="25"/>
      <c r="D33" s="25"/>
      <c r="E33" s="26"/>
      <c r="F33" s="26"/>
      <c r="G33" s="26"/>
      <c r="H33" s="26"/>
      <c r="I33" s="26"/>
      <c r="J33" s="26"/>
      <c r="K33" s="26"/>
      <c r="L33" s="26"/>
      <c r="M33" s="27"/>
      <c r="N33" s="84"/>
      <c r="O33" s="84"/>
      <c r="P33" s="89"/>
      <c r="Q33" s="89"/>
      <c r="R33" s="89"/>
      <c r="S33" s="89"/>
      <c r="T33" s="89"/>
      <c r="U33" s="89"/>
      <c r="V33" s="89"/>
      <c r="W33" s="5"/>
      <c r="X33" s="5"/>
      <c r="Y33" s="5"/>
      <c r="Z33" s="5"/>
      <c r="AA33" s="5"/>
      <c r="AB33" s="5"/>
      <c r="AC33" s="5"/>
      <c r="AD33" s="5"/>
      <c r="AE33" s="5"/>
      <c r="AF33" s="5"/>
      <c r="AG33" s="5"/>
      <c r="AH33" s="6"/>
    </row>
    <row r="34" spans="1:34" ht="18" customHeight="1">
      <c r="A34" s="433" t="s">
        <v>58</v>
      </c>
      <c r="B34" s="434"/>
      <c r="C34" s="500" t="s">
        <v>1038</v>
      </c>
      <c r="D34" s="444"/>
      <c r="E34" s="444"/>
      <c r="F34" s="444"/>
      <c r="G34" s="444"/>
      <c r="H34" s="444"/>
      <c r="I34" s="444"/>
      <c r="J34" s="444"/>
      <c r="K34" s="444"/>
      <c r="L34" s="444"/>
      <c r="M34" s="445"/>
      <c r="N34" s="84"/>
      <c r="O34" s="84"/>
      <c r="P34" s="84"/>
      <c r="Q34" s="89"/>
      <c r="R34" s="89"/>
      <c r="S34" s="89"/>
      <c r="T34" s="89"/>
      <c r="U34" s="89"/>
      <c r="V34" s="89"/>
      <c r="W34" s="5"/>
      <c r="X34" s="5"/>
      <c r="Y34" s="5"/>
      <c r="Z34" s="5"/>
      <c r="AA34" s="5"/>
      <c r="AB34" s="5"/>
      <c r="AC34" s="5"/>
      <c r="AD34" s="5"/>
      <c r="AE34" s="5"/>
      <c r="AF34" s="5"/>
      <c r="AG34" s="5"/>
      <c r="AH34" s="6"/>
    </row>
    <row r="35" spans="1:34" ht="18" customHeight="1">
      <c r="A35" s="433" t="s">
        <v>151</v>
      </c>
      <c r="B35" s="434"/>
      <c r="C35" s="512" t="s">
        <v>1010</v>
      </c>
      <c r="D35" s="513"/>
      <c r="E35" s="444"/>
      <c r="F35" s="444"/>
      <c r="G35" s="444"/>
      <c r="H35" s="444"/>
      <c r="I35" s="444"/>
      <c r="J35" s="444"/>
      <c r="K35" s="444"/>
      <c r="L35" s="444"/>
      <c r="M35" s="445"/>
      <c r="N35" s="84"/>
      <c r="O35" s="84"/>
      <c r="P35" s="84"/>
      <c r="Q35" s="89"/>
      <c r="R35" s="89"/>
      <c r="S35" s="89"/>
      <c r="T35" s="89"/>
      <c r="U35" s="89"/>
      <c r="V35" s="89"/>
      <c r="W35" s="5"/>
      <c r="X35" s="5"/>
      <c r="Y35" s="5"/>
      <c r="Z35" s="5"/>
      <c r="AA35" s="5"/>
      <c r="AB35" s="5"/>
      <c r="AC35" s="5"/>
      <c r="AD35" s="5"/>
      <c r="AE35" s="5"/>
      <c r="AF35" s="5"/>
      <c r="AG35" s="5"/>
      <c r="AH35" s="6"/>
    </row>
    <row r="36" spans="1:34" ht="18" customHeight="1">
      <c r="A36" s="522" t="s">
        <v>1110</v>
      </c>
      <c r="B36" s="523"/>
      <c r="C36" s="494">
        <v>42</v>
      </c>
      <c r="D36" s="495"/>
      <c r="E36" s="495"/>
      <c r="F36" s="495"/>
      <c r="G36" s="495"/>
      <c r="H36" s="495"/>
      <c r="I36" s="495"/>
      <c r="J36" s="495"/>
      <c r="K36" s="495"/>
      <c r="L36" s="495"/>
      <c r="M36" s="496"/>
      <c r="N36" s="84"/>
      <c r="O36" s="84"/>
      <c r="P36" s="84"/>
      <c r="Q36" s="89"/>
      <c r="R36" s="89"/>
      <c r="S36" s="89"/>
      <c r="T36" s="89"/>
      <c r="U36" s="89"/>
      <c r="V36" s="89"/>
      <c r="W36" s="5"/>
      <c r="X36" s="5"/>
      <c r="Y36" s="5"/>
      <c r="Z36" s="5"/>
      <c r="AA36" s="5"/>
      <c r="AB36" s="5"/>
      <c r="AC36" s="5"/>
      <c r="AD36" s="5"/>
      <c r="AE36" s="5"/>
      <c r="AF36" s="5"/>
      <c r="AG36" s="5"/>
      <c r="AH36" s="6"/>
    </row>
    <row r="37" spans="1:34" ht="18" customHeight="1">
      <c r="A37" s="522" t="s">
        <v>1153</v>
      </c>
      <c r="B37" s="523"/>
      <c r="C37" s="493">
        <v>255</v>
      </c>
      <c r="D37" s="493"/>
      <c r="E37" s="493"/>
      <c r="F37" s="493"/>
      <c r="G37" s="493"/>
      <c r="H37" s="493"/>
      <c r="I37" s="493"/>
      <c r="J37" s="493"/>
      <c r="K37" s="493"/>
      <c r="L37" s="493"/>
      <c r="M37" s="493"/>
      <c r="N37" s="84"/>
      <c r="O37" s="84"/>
      <c r="P37" s="84"/>
      <c r="Q37" s="89"/>
      <c r="R37" s="89"/>
      <c r="S37" s="89"/>
      <c r="T37" s="89"/>
      <c r="U37" s="89"/>
      <c r="V37" s="89"/>
      <c r="W37" s="5"/>
      <c r="X37" s="5"/>
      <c r="Y37" s="5"/>
      <c r="Z37" s="5"/>
      <c r="AA37" s="5"/>
      <c r="AB37" s="5"/>
      <c r="AC37" s="5"/>
      <c r="AD37" s="5"/>
      <c r="AE37" s="5"/>
      <c r="AF37" s="5"/>
      <c r="AG37" s="5"/>
      <c r="AH37" s="6"/>
    </row>
    <row r="38" spans="1:34" ht="18" customHeight="1">
      <c r="A38" s="522" t="s">
        <v>1149</v>
      </c>
      <c r="B38" s="523"/>
      <c r="C38" s="493">
        <v>71</v>
      </c>
      <c r="D38" s="493"/>
      <c r="E38" s="493"/>
      <c r="F38" s="493"/>
      <c r="G38" s="493"/>
      <c r="H38" s="493"/>
      <c r="I38" s="493"/>
      <c r="J38" s="493"/>
      <c r="K38" s="493"/>
      <c r="L38" s="493"/>
      <c r="M38" s="493"/>
      <c r="N38" s="84"/>
      <c r="O38" s="84"/>
      <c r="P38" s="84"/>
      <c r="Q38" s="89"/>
      <c r="R38" s="89"/>
      <c r="S38" s="89"/>
      <c r="T38" s="89"/>
      <c r="U38" s="89"/>
      <c r="V38" s="89"/>
      <c r="W38" s="5"/>
      <c r="X38" s="5"/>
      <c r="Y38" s="5"/>
      <c r="Z38" s="5"/>
      <c r="AA38" s="5"/>
      <c r="AB38" s="5"/>
      <c r="AC38" s="5"/>
      <c r="AD38" s="5"/>
      <c r="AE38" s="5"/>
      <c r="AF38" s="5"/>
      <c r="AG38" s="5"/>
      <c r="AH38" s="6"/>
    </row>
    <row r="39" spans="1:34" ht="18" customHeight="1">
      <c r="A39" s="522" t="s">
        <v>1150</v>
      </c>
      <c r="B39" s="523"/>
      <c r="C39" s="493">
        <v>326</v>
      </c>
      <c r="D39" s="493"/>
      <c r="E39" s="493"/>
      <c r="F39" s="493"/>
      <c r="G39" s="493"/>
      <c r="H39" s="493"/>
      <c r="I39" s="493"/>
      <c r="J39" s="493"/>
      <c r="K39" s="493"/>
      <c r="L39" s="493"/>
      <c r="M39" s="493"/>
      <c r="N39" s="84"/>
      <c r="O39" s="84"/>
      <c r="P39" s="84"/>
      <c r="Q39" s="89"/>
      <c r="R39" s="89"/>
      <c r="S39" s="89"/>
      <c r="T39" s="89"/>
      <c r="U39" s="89"/>
      <c r="V39" s="89"/>
      <c r="W39" s="5"/>
      <c r="X39" s="5"/>
      <c r="Y39" s="5"/>
      <c r="Z39" s="5"/>
      <c r="AA39" s="5"/>
      <c r="AB39" s="5"/>
      <c r="AC39" s="5"/>
      <c r="AD39" s="5"/>
      <c r="AE39" s="5"/>
      <c r="AF39" s="5"/>
      <c r="AG39" s="5"/>
      <c r="AH39" s="6"/>
    </row>
    <row r="40" spans="1:34" ht="18" customHeight="1">
      <c r="A40" s="522" t="s">
        <v>1151</v>
      </c>
      <c r="B40" s="523"/>
      <c r="C40" s="493">
        <v>44</v>
      </c>
      <c r="D40" s="493"/>
      <c r="E40" s="493"/>
      <c r="F40" s="493"/>
      <c r="G40" s="493"/>
      <c r="H40" s="493"/>
      <c r="I40" s="493"/>
      <c r="J40" s="493"/>
      <c r="K40" s="493"/>
      <c r="L40" s="493"/>
      <c r="M40" s="493"/>
      <c r="N40" s="84"/>
      <c r="O40" s="84"/>
      <c r="P40" s="84"/>
      <c r="Q40" s="89"/>
      <c r="R40" s="89"/>
      <c r="S40" s="89"/>
      <c r="T40" s="89"/>
      <c r="U40" s="89"/>
      <c r="V40" s="89"/>
      <c r="W40" s="5"/>
      <c r="X40" s="5"/>
      <c r="Y40" s="5"/>
      <c r="Z40" s="5"/>
      <c r="AA40" s="5"/>
      <c r="AB40" s="5"/>
      <c r="AC40" s="5"/>
      <c r="AD40" s="5"/>
      <c r="AE40" s="5"/>
      <c r="AF40" s="5"/>
      <c r="AG40" s="5"/>
      <c r="AH40" s="6"/>
    </row>
    <row r="41" spans="1:34" ht="18" customHeight="1">
      <c r="A41" s="522" t="s">
        <v>1152</v>
      </c>
      <c r="B41" s="523"/>
      <c r="C41" s="493">
        <f>C40/C39</f>
        <v>0.13496932515337423</v>
      </c>
      <c r="D41" s="493"/>
      <c r="E41" s="493"/>
      <c r="F41" s="493"/>
      <c r="G41" s="493"/>
      <c r="H41" s="493"/>
      <c r="I41" s="493"/>
      <c r="J41" s="493"/>
      <c r="K41" s="493"/>
      <c r="L41" s="493"/>
      <c r="M41" s="493"/>
      <c r="N41" s="84"/>
      <c r="O41" s="84"/>
      <c r="P41" s="84"/>
      <c r="Q41" s="89"/>
      <c r="R41" s="89"/>
      <c r="S41" s="89"/>
      <c r="T41" s="89"/>
      <c r="U41" s="89"/>
      <c r="V41" s="89"/>
      <c r="W41" s="5"/>
      <c r="X41" s="5"/>
      <c r="Y41" s="5"/>
      <c r="Z41" s="5"/>
      <c r="AA41" s="5"/>
      <c r="AB41" s="5"/>
      <c r="AC41" s="5"/>
      <c r="AD41" s="5"/>
      <c r="AE41" s="5"/>
      <c r="AF41" s="5"/>
      <c r="AG41" s="5"/>
      <c r="AH41" s="6"/>
    </row>
    <row r="42" spans="1:34" ht="17.5" customHeight="1">
      <c r="A42" s="514" t="s">
        <v>62</v>
      </c>
      <c r="B42" s="514"/>
      <c r="C42" s="514"/>
      <c r="D42" s="514"/>
      <c r="E42" s="514"/>
      <c r="F42" s="514"/>
      <c r="G42" s="514"/>
      <c r="H42" s="514"/>
      <c r="I42" s="514"/>
      <c r="J42" s="514"/>
      <c r="K42" s="514"/>
      <c r="L42" s="514"/>
      <c r="M42" s="514"/>
      <c r="N42" s="84"/>
      <c r="O42" s="84"/>
      <c r="P42" s="84"/>
      <c r="Q42" s="89"/>
      <c r="R42" s="89"/>
      <c r="S42" s="89"/>
      <c r="T42" s="89"/>
      <c r="U42" s="89"/>
      <c r="V42" s="89"/>
      <c r="W42" s="5"/>
      <c r="X42" s="5"/>
      <c r="Y42" s="5"/>
      <c r="Z42" s="5"/>
      <c r="AA42" s="5"/>
      <c r="AB42" s="5"/>
      <c r="AC42" s="5"/>
      <c r="AD42" s="5"/>
      <c r="AE42" s="5"/>
      <c r="AF42" s="5"/>
      <c r="AG42" s="5"/>
      <c r="AH42" s="6"/>
    </row>
    <row r="43" spans="1:34" ht="18" customHeight="1">
      <c r="A43" s="515" t="s">
        <v>152</v>
      </c>
      <c r="B43" s="516"/>
      <c r="C43" s="517" t="s">
        <v>1176</v>
      </c>
      <c r="D43" s="518"/>
      <c r="E43" s="518"/>
      <c r="F43" s="518"/>
      <c r="G43" s="518"/>
      <c r="H43" s="518"/>
      <c r="I43" s="518"/>
      <c r="J43" s="518"/>
      <c r="K43" s="518"/>
      <c r="L43" s="518"/>
      <c r="M43" s="519"/>
      <c r="N43" s="84"/>
      <c r="O43" s="84"/>
      <c r="P43" s="84"/>
      <c r="Q43" s="89"/>
      <c r="R43" s="89"/>
      <c r="S43" s="89"/>
      <c r="T43" s="89"/>
      <c r="U43" s="89"/>
      <c r="V43" s="89"/>
      <c r="W43" s="5"/>
      <c r="X43" s="5"/>
      <c r="Y43" s="5"/>
      <c r="Z43" s="5"/>
      <c r="AA43" s="5"/>
      <c r="AB43" s="5"/>
      <c r="AC43" s="5"/>
      <c r="AD43" s="5"/>
      <c r="AE43" s="5"/>
      <c r="AF43" s="5"/>
      <c r="AG43" s="5"/>
      <c r="AH43" s="6"/>
    </row>
    <row r="44" spans="1:34" ht="18" customHeight="1">
      <c r="A44" s="520" t="s">
        <v>153</v>
      </c>
      <c r="B44" s="520"/>
      <c r="C44" s="521" t="s">
        <v>1177</v>
      </c>
      <c r="D44" s="521"/>
      <c r="E44" s="471"/>
      <c r="F44" s="471"/>
      <c r="G44" s="471"/>
      <c r="H44" s="471"/>
      <c r="I44" s="471"/>
      <c r="J44" s="471"/>
      <c r="K44" s="471"/>
      <c r="L44" s="471"/>
      <c r="M44" s="471"/>
      <c r="N44" s="90"/>
      <c r="O44" s="90"/>
      <c r="P44" s="89"/>
      <c r="Q44" s="89"/>
      <c r="R44" s="89"/>
      <c r="S44" s="89"/>
      <c r="T44" s="89"/>
      <c r="U44" s="89"/>
      <c r="V44" s="89"/>
      <c r="W44" s="5"/>
      <c r="X44" s="5"/>
      <c r="Y44" s="5"/>
      <c r="Z44" s="5"/>
      <c r="AA44" s="5"/>
      <c r="AB44" s="5"/>
      <c r="AC44" s="5"/>
      <c r="AD44" s="5"/>
      <c r="AE44" s="5"/>
      <c r="AF44" s="5"/>
      <c r="AG44" s="5"/>
      <c r="AH44" s="6"/>
    </row>
    <row r="45" spans="1:34" ht="18" customHeight="1">
      <c r="A45" s="520" t="s">
        <v>154</v>
      </c>
      <c r="B45" s="520"/>
      <c r="C45" s="471"/>
      <c r="D45" s="471"/>
      <c r="E45" s="471"/>
      <c r="F45" s="471"/>
      <c r="G45" s="471"/>
      <c r="H45" s="471"/>
      <c r="I45" s="471"/>
      <c r="J45" s="471"/>
      <c r="K45" s="471"/>
      <c r="L45" s="471"/>
      <c r="M45" s="471"/>
      <c r="N45" s="90"/>
      <c r="O45" s="90"/>
      <c r="P45" s="89"/>
      <c r="Q45" s="89"/>
      <c r="R45" s="89"/>
      <c r="S45" s="89"/>
      <c r="T45" s="89"/>
      <c r="U45" s="89"/>
      <c r="V45" s="89"/>
      <c r="W45" s="5"/>
      <c r="X45" s="5"/>
      <c r="Y45" s="5"/>
      <c r="Z45" s="5"/>
      <c r="AA45" s="5"/>
      <c r="AB45" s="5"/>
      <c r="AC45" s="5"/>
      <c r="AD45" s="5"/>
      <c r="AE45" s="5"/>
      <c r="AF45" s="5"/>
      <c r="AG45" s="5"/>
      <c r="AH45" s="6"/>
    </row>
    <row r="46" spans="1:34" ht="18" customHeight="1">
      <c r="A46" s="520" t="s">
        <v>155</v>
      </c>
      <c r="B46" s="520"/>
      <c r="C46" s="471"/>
      <c r="D46" s="471"/>
      <c r="E46" s="471"/>
      <c r="F46" s="471"/>
      <c r="G46" s="471"/>
      <c r="H46" s="471"/>
      <c r="I46" s="471"/>
      <c r="J46" s="471"/>
      <c r="K46" s="471"/>
      <c r="L46" s="471"/>
      <c r="M46" s="471"/>
      <c r="N46" s="90"/>
      <c r="O46" s="90"/>
      <c r="P46" s="89"/>
      <c r="Q46" s="89"/>
      <c r="R46" s="89"/>
      <c r="S46" s="89"/>
      <c r="T46" s="89"/>
      <c r="U46" s="89"/>
      <c r="V46" s="89"/>
      <c r="W46" s="5"/>
      <c r="X46" s="5"/>
      <c r="Y46" s="5"/>
      <c r="Z46" s="5"/>
      <c r="AA46" s="5"/>
      <c r="AB46" s="5"/>
      <c r="AC46" s="5"/>
      <c r="AD46" s="5"/>
      <c r="AE46" s="5"/>
      <c r="AF46" s="5"/>
      <c r="AG46" s="5"/>
      <c r="AH46" s="6"/>
    </row>
    <row r="47" spans="1:34" ht="18" customHeight="1">
      <c r="A47" s="520" t="s">
        <v>156</v>
      </c>
      <c r="B47" s="520"/>
      <c r="C47" s="471"/>
      <c r="D47" s="471"/>
      <c r="E47" s="471"/>
      <c r="F47" s="471"/>
      <c r="G47" s="471"/>
      <c r="H47" s="471"/>
      <c r="I47" s="471"/>
      <c r="J47" s="471"/>
      <c r="K47" s="471"/>
      <c r="L47" s="471"/>
      <c r="M47" s="471"/>
      <c r="N47" s="90"/>
      <c r="O47" s="90"/>
      <c r="P47" s="89"/>
      <c r="Q47" s="89"/>
      <c r="R47" s="89"/>
      <c r="S47" s="89"/>
      <c r="T47" s="89"/>
      <c r="U47" s="89"/>
      <c r="V47" s="89"/>
      <c r="W47" s="5"/>
      <c r="X47" s="5"/>
      <c r="Y47" s="5"/>
      <c r="Z47" s="5"/>
      <c r="AA47" s="5"/>
      <c r="AB47" s="5"/>
      <c r="AC47" s="5"/>
      <c r="AD47" s="5"/>
      <c r="AE47" s="5"/>
      <c r="AF47" s="5"/>
      <c r="AG47" s="5"/>
      <c r="AH47" s="6"/>
    </row>
    <row r="48" spans="1:34" ht="18" customHeight="1">
      <c r="A48" s="515" t="s">
        <v>157</v>
      </c>
      <c r="B48" s="516"/>
      <c r="C48" s="276"/>
      <c r="D48" s="277"/>
      <c r="E48" s="277"/>
      <c r="F48" s="277"/>
      <c r="G48" s="277"/>
      <c r="H48" s="277"/>
      <c r="I48" s="277"/>
      <c r="J48" s="277"/>
      <c r="K48" s="277"/>
      <c r="L48" s="277"/>
      <c r="M48" s="278"/>
      <c r="N48" s="90"/>
      <c r="O48" s="90"/>
      <c r="P48" s="89"/>
      <c r="Q48" s="89"/>
      <c r="R48" s="89"/>
      <c r="S48" s="89"/>
      <c r="T48" s="89"/>
      <c r="U48" s="89"/>
      <c r="V48" s="89"/>
      <c r="W48" s="5"/>
      <c r="X48" s="5"/>
      <c r="Y48" s="5"/>
      <c r="Z48" s="5"/>
      <c r="AA48" s="5"/>
      <c r="AB48" s="5"/>
      <c r="AC48" s="5"/>
      <c r="AD48" s="5"/>
      <c r="AE48" s="5"/>
      <c r="AF48" s="5"/>
      <c r="AG48" s="5"/>
      <c r="AH48" s="6"/>
    </row>
    <row r="49" spans="1:53" ht="18" customHeight="1">
      <c r="A49" s="520" t="s">
        <v>158</v>
      </c>
      <c r="B49" s="520"/>
      <c r="C49" s="471"/>
      <c r="D49" s="471"/>
      <c r="E49" s="471"/>
      <c r="F49" s="471"/>
      <c r="G49" s="471"/>
      <c r="H49" s="471"/>
      <c r="I49" s="471"/>
      <c r="J49" s="471"/>
      <c r="K49" s="471"/>
      <c r="L49" s="471"/>
      <c r="M49" s="471"/>
      <c r="N49" s="90"/>
      <c r="O49" s="90"/>
      <c r="P49" s="89"/>
      <c r="Q49" s="89"/>
      <c r="R49" s="89"/>
      <c r="S49" s="89"/>
      <c r="T49" s="89"/>
      <c r="U49" s="89"/>
      <c r="V49" s="89"/>
      <c r="W49" s="5"/>
      <c r="X49" s="5"/>
      <c r="Y49" s="5"/>
      <c r="Z49" s="5"/>
      <c r="AA49" s="5"/>
      <c r="AB49" s="5"/>
      <c r="AC49" s="5"/>
      <c r="AD49" s="5"/>
      <c r="AE49" s="5"/>
      <c r="AF49" s="5"/>
      <c r="AG49" s="5"/>
      <c r="AH49" s="6"/>
    </row>
    <row r="50" spans="1:53" ht="18" customHeight="1">
      <c r="A50" s="520" t="s">
        <v>159</v>
      </c>
      <c r="B50" s="520"/>
      <c r="C50" s="471"/>
      <c r="D50" s="471"/>
      <c r="E50" s="471"/>
      <c r="F50" s="471"/>
      <c r="G50" s="471"/>
      <c r="H50" s="471"/>
      <c r="I50" s="471"/>
      <c r="J50" s="471"/>
      <c r="K50" s="471"/>
      <c r="L50" s="471"/>
      <c r="M50" s="471"/>
      <c r="N50" s="90"/>
      <c r="O50" s="90"/>
      <c r="P50" s="89"/>
      <c r="Q50" s="89"/>
      <c r="R50" s="89"/>
      <c r="S50" s="89"/>
      <c r="T50" s="89"/>
      <c r="U50" s="89"/>
      <c r="V50" s="89"/>
      <c r="W50" s="5"/>
      <c r="X50" s="5"/>
      <c r="Y50" s="5"/>
      <c r="Z50" s="5"/>
      <c r="AA50" s="5"/>
      <c r="AB50" s="5"/>
      <c r="AC50" s="5"/>
      <c r="AD50" s="5"/>
      <c r="AE50" s="5"/>
      <c r="AF50" s="5"/>
      <c r="AG50" s="5"/>
      <c r="AH50" s="6"/>
    </row>
    <row r="51" spans="1:53" ht="14.25" customHeight="1">
      <c r="A51" s="4"/>
      <c r="B51" s="89"/>
      <c r="C51" s="89"/>
      <c r="D51" s="89"/>
      <c r="E51" s="89"/>
      <c r="F51" s="89"/>
      <c r="G51" s="89"/>
      <c r="H51" s="89"/>
      <c r="I51" s="89"/>
      <c r="J51" s="89"/>
      <c r="K51" s="89"/>
      <c r="L51" s="89"/>
      <c r="M51" s="89"/>
      <c r="N51" s="89"/>
      <c r="O51" s="89"/>
      <c r="P51" s="89"/>
      <c r="Q51" s="89"/>
      <c r="R51" s="89"/>
      <c r="S51" s="89"/>
      <c r="T51" s="89"/>
      <c r="U51" s="89"/>
      <c r="V51" s="89"/>
      <c r="W51" s="5"/>
      <c r="X51" s="5"/>
      <c r="Y51" s="5"/>
      <c r="Z51" s="5"/>
      <c r="AA51" s="5"/>
      <c r="AB51" s="5"/>
      <c r="AC51" s="5"/>
      <c r="AD51" s="5"/>
      <c r="AE51" s="5"/>
      <c r="AF51" s="5"/>
      <c r="AG51" s="5"/>
      <c r="AH51" s="6"/>
    </row>
    <row r="52" spans="1:53" ht="14.25" customHeight="1">
      <c r="A52" s="4"/>
      <c r="B52" s="89"/>
      <c r="C52" s="89"/>
      <c r="D52" s="89"/>
      <c r="E52" s="89"/>
      <c r="F52" s="89"/>
      <c r="G52" s="89"/>
      <c r="H52" s="89"/>
      <c r="I52" s="89"/>
      <c r="J52" s="89"/>
      <c r="K52" s="89"/>
      <c r="L52" s="89"/>
      <c r="M52" s="89"/>
      <c r="N52" s="89"/>
      <c r="O52" s="89"/>
      <c r="P52" s="89"/>
      <c r="Q52" s="89"/>
      <c r="R52" s="89"/>
      <c r="S52" s="89"/>
      <c r="T52" s="89"/>
      <c r="U52" s="89"/>
      <c r="V52" s="89"/>
      <c r="W52" s="5"/>
      <c r="X52" s="5"/>
      <c r="Y52" s="5"/>
      <c r="Z52" s="5"/>
      <c r="AA52" s="5"/>
      <c r="AB52" s="5"/>
      <c r="AC52" s="5"/>
      <c r="AD52" s="5"/>
      <c r="AE52" s="5"/>
      <c r="AF52" s="5"/>
      <c r="AG52" s="5"/>
      <c r="AH52" s="6"/>
    </row>
    <row r="53" spans="1:53" ht="14.25" customHeight="1">
      <c r="A53" s="4"/>
      <c r="B53" s="89"/>
      <c r="C53" s="89"/>
      <c r="D53" s="89"/>
      <c r="E53" s="89"/>
      <c r="F53" s="89"/>
      <c r="G53" s="89"/>
      <c r="H53" s="89"/>
      <c r="I53" s="89"/>
      <c r="J53" s="89"/>
      <c r="K53" s="89"/>
      <c r="L53" s="89"/>
      <c r="M53" s="89"/>
      <c r="N53" s="89"/>
      <c r="O53" s="89"/>
      <c r="P53" s="89"/>
      <c r="Q53" s="89"/>
      <c r="R53" s="89"/>
      <c r="S53" s="89"/>
      <c r="T53" s="89"/>
      <c r="U53" s="89"/>
      <c r="V53" s="89"/>
      <c r="W53" s="5"/>
      <c r="X53" s="5"/>
      <c r="Y53" s="5"/>
      <c r="Z53" s="5"/>
      <c r="AA53" s="5"/>
      <c r="AB53" s="5"/>
      <c r="AC53" s="5"/>
      <c r="AD53" s="5"/>
      <c r="AE53" s="5"/>
      <c r="AF53" s="5"/>
      <c r="AG53" s="5"/>
      <c r="AH53" s="6"/>
    </row>
    <row r="55" spans="1:53" ht="20">
      <c r="A55" s="29" t="s">
        <v>164</v>
      </c>
      <c r="B55" s="486" t="s">
        <v>165</v>
      </c>
      <c r="C55" s="486"/>
      <c r="D55" s="7"/>
      <c r="E55" s="7"/>
      <c r="F55" s="87"/>
      <c r="G55" s="87"/>
      <c r="AH55" s="87"/>
      <c r="AI55" s="87"/>
      <c r="AJ55" s="87"/>
      <c r="AK55" s="87"/>
      <c r="AL55" s="87"/>
      <c r="AM55" s="87"/>
      <c r="AN55" s="87"/>
      <c r="AO55" s="87"/>
      <c r="AP55" s="87"/>
      <c r="AQ55" s="87"/>
      <c r="AR55" s="87"/>
      <c r="AS55" s="87"/>
      <c r="AT55" s="87"/>
      <c r="AU55" s="87"/>
      <c r="AV55" s="87"/>
      <c r="AW55" s="87"/>
      <c r="AX55" s="87"/>
      <c r="AY55" s="87"/>
      <c r="AZ55" s="87"/>
    </row>
    <row r="56" spans="1:53" ht="16">
      <c r="A56" s="145"/>
      <c r="B56" s="145"/>
      <c r="C56" s="124"/>
      <c r="D56" s="124"/>
      <c r="E56" s="124"/>
      <c r="F56" s="124"/>
      <c r="G56" s="124"/>
      <c r="H56" s="124"/>
      <c r="I56" s="124"/>
      <c r="J56" s="124"/>
      <c r="K56" s="124"/>
      <c r="L56" s="114"/>
      <c r="M56" s="114"/>
      <c r="N56" s="114"/>
      <c r="O56" s="114"/>
      <c r="P56" s="114"/>
      <c r="Q56" s="114"/>
      <c r="R56" s="114"/>
      <c r="S56" s="114"/>
      <c r="T56" s="114"/>
      <c r="U56" s="114"/>
      <c r="V56" s="114"/>
      <c r="W56" s="114"/>
      <c r="X56" s="114"/>
      <c r="Y56" s="450" t="s">
        <v>1101</v>
      </c>
      <c r="Z56" s="451"/>
      <c r="AA56" s="451"/>
      <c r="AB56" s="451"/>
      <c r="AC56" s="452"/>
      <c r="AD56" s="469" t="s">
        <v>1133</v>
      </c>
      <c r="AE56" s="469"/>
      <c r="AF56" s="469"/>
      <c r="AG56" s="469"/>
      <c r="AH56" s="114"/>
      <c r="AI56" s="124"/>
      <c r="AJ56" s="124"/>
      <c r="AK56" s="124"/>
      <c r="AL56" s="124"/>
      <c r="AM56" s="124"/>
      <c r="AN56" s="124"/>
      <c r="AO56" s="124"/>
      <c r="AP56" s="124"/>
      <c r="AQ56" s="124"/>
      <c r="AR56" s="124"/>
      <c r="AS56" s="124"/>
      <c r="AT56" s="124"/>
      <c r="AU56" s="124"/>
      <c r="AV56" s="124"/>
      <c r="AW56" s="124"/>
      <c r="AX56" s="124"/>
      <c r="AY56" s="124"/>
      <c r="AZ56" s="124"/>
      <c r="BA56" s="124"/>
    </row>
    <row r="57" spans="1:53" ht="16.5" customHeight="1">
      <c r="A57" s="431" t="s">
        <v>65</v>
      </c>
      <c r="B57" s="431" t="s">
        <v>1134</v>
      </c>
      <c r="C57" s="503" t="s">
        <v>69</v>
      </c>
      <c r="D57" s="504"/>
      <c r="E57" s="504"/>
      <c r="F57" s="505"/>
      <c r="G57" s="431" t="s">
        <v>70</v>
      </c>
      <c r="H57" s="431" t="s">
        <v>1135</v>
      </c>
      <c r="I57" s="431" t="s">
        <v>166</v>
      </c>
      <c r="J57" s="431" t="s">
        <v>79</v>
      </c>
      <c r="K57" s="431" t="s">
        <v>80</v>
      </c>
      <c r="L57" s="475" t="s">
        <v>76</v>
      </c>
      <c r="M57" s="476"/>
      <c r="N57" s="476"/>
      <c r="O57" s="476"/>
      <c r="P57" s="476"/>
      <c r="Q57" s="476"/>
      <c r="R57" s="476"/>
      <c r="S57" s="476"/>
      <c r="T57" s="476"/>
      <c r="U57" s="477"/>
      <c r="V57" s="455" t="s">
        <v>1136</v>
      </c>
      <c r="W57" s="456"/>
      <c r="X57" s="431" t="s">
        <v>167</v>
      </c>
      <c r="Y57" s="446" t="s">
        <v>1102</v>
      </c>
      <c r="Z57" s="453" t="s">
        <v>1137</v>
      </c>
      <c r="AA57" s="446" t="s">
        <v>1103</v>
      </c>
      <c r="AB57" s="446" t="s">
        <v>1104</v>
      </c>
      <c r="AC57" s="446" t="s">
        <v>1105</v>
      </c>
      <c r="AD57" s="459" t="s">
        <v>168</v>
      </c>
      <c r="AE57" s="460" t="s">
        <v>1138</v>
      </c>
      <c r="AF57" s="459" t="s">
        <v>1139</v>
      </c>
      <c r="AG57" s="459" t="s">
        <v>1140</v>
      </c>
      <c r="AH57" s="410" t="s">
        <v>169</v>
      </c>
      <c r="AI57" s="410" t="s">
        <v>1141</v>
      </c>
      <c r="AJ57" s="410"/>
      <c r="AK57" s="410"/>
      <c r="AL57" s="410"/>
      <c r="AM57" s="410"/>
      <c r="AN57" s="410" t="s">
        <v>170</v>
      </c>
      <c r="AO57" s="410"/>
      <c r="AP57" s="410"/>
      <c r="AQ57" s="410"/>
      <c r="AR57" s="410"/>
      <c r="AS57" s="410"/>
      <c r="AT57" s="410"/>
      <c r="AU57" s="410"/>
      <c r="AV57" s="410"/>
      <c r="AW57" s="411" t="s">
        <v>86</v>
      </c>
      <c r="AX57" s="412"/>
      <c r="AY57" s="413" t="s">
        <v>171</v>
      </c>
      <c r="AZ57" s="491" t="s">
        <v>88</v>
      </c>
    </row>
    <row r="58" spans="1:53" ht="14.25" customHeight="1">
      <c r="A58" s="432"/>
      <c r="B58" s="432"/>
      <c r="C58" s="506"/>
      <c r="D58" s="507"/>
      <c r="E58" s="507"/>
      <c r="F58" s="508"/>
      <c r="G58" s="432"/>
      <c r="H58" s="432"/>
      <c r="I58" s="432"/>
      <c r="J58" s="432"/>
      <c r="K58" s="432"/>
      <c r="L58" s="478"/>
      <c r="M58" s="479"/>
      <c r="N58" s="479"/>
      <c r="O58" s="479"/>
      <c r="P58" s="479"/>
      <c r="Q58" s="479"/>
      <c r="R58" s="479"/>
      <c r="S58" s="479"/>
      <c r="T58" s="479"/>
      <c r="U58" s="480"/>
      <c r="V58" s="457"/>
      <c r="W58" s="458"/>
      <c r="X58" s="432"/>
      <c r="Y58" s="447"/>
      <c r="Z58" s="454"/>
      <c r="AA58" s="447"/>
      <c r="AB58" s="447"/>
      <c r="AC58" s="447"/>
      <c r="AD58" s="459"/>
      <c r="AE58" s="460"/>
      <c r="AF58" s="459"/>
      <c r="AG58" s="459"/>
      <c r="AH58" s="410"/>
      <c r="AI58" s="410"/>
      <c r="AJ58" s="410"/>
      <c r="AK58" s="410"/>
      <c r="AL58" s="410"/>
      <c r="AM58" s="410"/>
      <c r="AN58" s="416" t="s">
        <v>172</v>
      </c>
      <c r="AO58" s="416"/>
      <c r="AP58" s="416"/>
      <c r="AQ58" s="416"/>
      <c r="AR58" s="416"/>
      <c r="AS58" s="416"/>
      <c r="AT58" s="417" t="s">
        <v>1142</v>
      </c>
      <c r="AU58" s="417"/>
      <c r="AV58" s="417"/>
      <c r="AW58" s="418" t="s">
        <v>173</v>
      </c>
      <c r="AX58" s="418" t="s">
        <v>174</v>
      </c>
      <c r="AY58" s="414"/>
      <c r="AZ58" s="491"/>
    </row>
    <row r="59" spans="1:53" ht="16.5" customHeight="1">
      <c r="A59" s="432"/>
      <c r="B59" s="432"/>
      <c r="C59" s="509"/>
      <c r="D59" s="510"/>
      <c r="E59" s="510"/>
      <c r="F59" s="511"/>
      <c r="G59" s="432"/>
      <c r="H59" s="432"/>
      <c r="I59" s="432"/>
      <c r="J59" s="432"/>
      <c r="K59" s="432"/>
      <c r="L59" s="431" t="s">
        <v>175</v>
      </c>
      <c r="M59" s="431" t="s">
        <v>176</v>
      </c>
      <c r="N59" s="431" t="s">
        <v>177</v>
      </c>
      <c r="O59" s="431" t="s">
        <v>178</v>
      </c>
      <c r="P59" s="431" t="s">
        <v>1147</v>
      </c>
      <c r="Q59" s="431" t="s">
        <v>179</v>
      </c>
      <c r="R59" s="431" t="s">
        <v>180</v>
      </c>
      <c r="S59" s="431" t="s">
        <v>1148</v>
      </c>
      <c r="T59" s="431" t="s">
        <v>181</v>
      </c>
      <c r="U59" s="431" t="s">
        <v>1099</v>
      </c>
      <c r="V59" s="462" t="s">
        <v>1106</v>
      </c>
      <c r="W59" s="465" t="s">
        <v>1107</v>
      </c>
      <c r="X59" s="432"/>
      <c r="Y59" s="447"/>
      <c r="Z59" s="454"/>
      <c r="AA59" s="447"/>
      <c r="AB59" s="447"/>
      <c r="AC59" s="447"/>
      <c r="AD59" s="468" t="s">
        <v>182</v>
      </c>
      <c r="AE59" s="468" t="s">
        <v>183</v>
      </c>
      <c r="AF59" s="468" t="s">
        <v>183</v>
      </c>
      <c r="AG59" s="468" t="s">
        <v>183</v>
      </c>
      <c r="AH59" s="418" t="s">
        <v>184</v>
      </c>
      <c r="AI59" s="418" t="s">
        <v>185</v>
      </c>
      <c r="AJ59" s="418" t="s">
        <v>1143</v>
      </c>
      <c r="AK59" s="418" t="s">
        <v>1144</v>
      </c>
      <c r="AL59" s="418" t="s">
        <v>186</v>
      </c>
      <c r="AM59" s="418" t="s">
        <v>187</v>
      </c>
      <c r="AN59" s="419" t="s">
        <v>188</v>
      </c>
      <c r="AO59" s="419"/>
      <c r="AP59" s="419"/>
      <c r="AQ59" s="418" t="s">
        <v>189</v>
      </c>
      <c r="AR59" s="418" t="s">
        <v>190</v>
      </c>
      <c r="AS59" s="418" t="s">
        <v>1145</v>
      </c>
      <c r="AT59" s="418" t="s">
        <v>1146</v>
      </c>
      <c r="AU59" s="418" t="s">
        <v>191</v>
      </c>
      <c r="AV59" s="418" t="s">
        <v>190</v>
      </c>
      <c r="AW59" s="418"/>
      <c r="AX59" s="418"/>
      <c r="AY59" s="414"/>
      <c r="AZ59" s="491"/>
    </row>
    <row r="60" spans="1:53" ht="14.5" customHeight="1">
      <c r="A60" s="432"/>
      <c r="B60" s="432"/>
      <c r="C60" s="431" t="s">
        <v>192</v>
      </c>
      <c r="D60" s="525" t="s">
        <v>83</v>
      </c>
      <c r="E60" s="431" t="s">
        <v>193</v>
      </c>
      <c r="F60" s="431" t="s">
        <v>210</v>
      </c>
      <c r="G60" s="432"/>
      <c r="H60" s="432"/>
      <c r="I60" s="432"/>
      <c r="J60" s="432"/>
      <c r="K60" s="432"/>
      <c r="L60" s="432"/>
      <c r="M60" s="432"/>
      <c r="N60" s="432"/>
      <c r="O60" s="432"/>
      <c r="P60" s="432"/>
      <c r="Q60" s="432"/>
      <c r="R60" s="432"/>
      <c r="S60" s="432"/>
      <c r="T60" s="432"/>
      <c r="U60" s="432"/>
      <c r="V60" s="463"/>
      <c r="W60" s="466"/>
      <c r="X60" s="432"/>
      <c r="Y60" s="447"/>
      <c r="Z60" s="454"/>
      <c r="AA60" s="447"/>
      <c r="AB60" s="447"/>
      <c r="AC60" s="447"/>
      <c r="AD60" s="468"/>
      <c r="AE60" s="468"/>
      <c r="AF60" s="468"/>
      <c r="AG60" s="468"/>
      <c r="AH60" s="418"/>
      <c r="AI60" s="418"/>
      <c r="AJ60" s="418"/>
      <c r="AK60" s="418"/>
      <c r="AL60" s="418"/>
      <c r="AM60" s="418"/>
      <c r="AN60" s="420" t="s">
        <v>194</v>
      </c>
      <c r="AO60" s="490" t="s">
        <v>195</v>
      </c>
      <c r="AP60" s="418" t="s">
        <v>196</v>
      </c>
      <c r="AQ60" s="418"/>
      <c r="AR60" s="418"/>
      <c r="AS60" s="418"/>
      <c r="AT60" s="418"/>
      <c r="AU60" s="418"/>
      <c r="AV60" s="418"/>
      <c r="AW60" s="418"/>
      <c r="AX60" s="418"/>
      <c r="AY60" s="414"/>
      <c r="AZ60" s="491"/>
    </row>
    <row r="61" spans="1:53" ht="27" customHeight="1">
      <c r="A61" s="448"/>
      <c r="B61" s="432"/>
      <c r="C61" s="432"/>
      <c r="D61" s="526"/>
      <c r="E61" s="432"/>
      <c r="F61" s="432"/>
      <c r="G61" s="432"/>
      <c r="H61" s="432"/>
      <c r="I61" s="432"/>
      <c r="J61" s="432"/>
      <c r="K61" s="432"/>
      <c r="L61" s="432"/>
      <c r="M61" s="432"/>
      <c r="N61" s="432"/>
      <c r="O61" s="432"/>
      <c r="P61" s="432"/>
      <c r="Q61" s="432"/>
      <c r="R61" s="432"/>
      <c r="S61" s="432"/>
      <c r="T61" s="432"/>
      <c r="U61" s="432"/>
      <c r="V61" s="463"/>
      <c r="W61" s="466"/>
      <c r="X61" s="432"/>
      <c r="Y61" s="447"/>
      <c r="Z61" s="454"/>
      <c r="AA61" s="447"/>
      <c r="AB61" s="447"/>
      <c r="AC61" s="447"/>
      <c r="AD61" s="524"/>
      <c r="AE61" s="524"/>
      <c r="AF61" s="524"/>
      <c r="AG61" s="524"/>
      <c r="AH61" s="492"/>
      <c r="AI61" s="492"/>
      <c r="AJ61" s="492"/>
      <c r="AK61" s="492"/>
      <c r="AL61" s="492"/>
      <c r="AM61" s="492"/>
      <c r="AN61" s="420"/>
      <c r="AO61" s="420"/>
      <c r="AP61" s="420"/>
      <c r="AQ61" s="418"/>
      <c r="AR61" s="418"/>
      <c r="AS61" s="418"/>
      <c r="AT61" s="418"/>
      <c r="AU61" s="418"/>
      <c r="AV61" s="418"/>
      <c r="AW61" s="492"/>
      <c r="AX61" s="492"/>
      <c r="AY61" s="414"/>
      <c r="AZ61" s="527"/>
    </row>
    <row r="62" spans="1:53" s="222" customFormat="1" ht="30" customHeight="1">
      <c r="A62" s="216"/>
      <c r="B62" s="217"/>
      <c r="C62" s="218" t="s">
        <v>1051</v>
      </c>
      <c r="D62" s="218"/>
      <c r="E62" s="218" t="s">
        <v>1014</v>
      </c>
      <c r="F62" s="219"/>
      <c r="G62" s="220" t="s">
        <v>1197</v>
      </c>
      <c r="H62" s="221">
        <v>12</v>
      </c>
      <c r="I62" s="221"/>
      <c r="J62" s="221"/>
      <c r="K62" s="221"/>
      <c r="L62" s="216">
        <f>SUM(L63:L64)</f>
        <v>72</v>
      </c>
      <c r="M62" s="216"/>
      <c r="N62" s="216">
        <f>SUM(N63:N64)</f>
        <v>30</v>
      </c>
      <c r="O62" s="216"/>
      <c r="P62" s="216"/>
      <c r="Q62" s="221"/>
      <c r="R62" s="221"/>
      <c r="S62" s="221"/>
      <c r="T62" s="221"/>
      <c r="U62" s="221">
        <f>SUM(U63:U64)</f>
        <v>102</v>
      </c>
      <c r="V62" s="221"/>
      <c r="W62" s="221"/>
      <c r="X62" s="221">
        <f>SUM(X63:X64)</f>
        <v>138</v>
      </c>
      <c r="Y62" s="221">
        <f>SUM(Y63:Y64)</f>
        <v>108</v>
      </c>
      <c r="Z62" s="221">
        <f t="shared" ref="Z62:AB62" si="0">SUM(Z63:Z64)</f>
        <v>0</v>
      </c>
      <c r="AA62" s="221">
        <f t="shared" si="0"/>
        <v>0</v>
      </c>
      <c r="AB62" s="221">
        <f t="shared" si="0"/>
        <v>0</v>
      </c>
      <c r="AC62" s="221">
        <f>SUM(AC63:AC64)</f>
        <v>108</v>
      </c>
      <c r="AD62" s="217"/>
      <c r="AE62" s="217"/>
      <c r="AF62" s="217"/>
      <c r="AG62" s="217"/>
      <c r="AH62" s="217"/>
      <c r="AI62" s="217"/>
      <c r="AJ62" s="217"/>
      <c r="AK62" s="217"/>
      <c r="AL62" s="217"/>
      <c r="AM62" s="221"/>
      <c r="AN62" s="221"/>
      <c r="AO62" s="221"/>
      <c r="AP62" s="217"/>
      <c r="AQ62" s="217"/>
      <c r="AR62" s="217"/>
      <c r="AS62" s="217"/>
      <c r="AT62" s="217"/>
      <c r="AU62" s="217"/>
      <c r="AV62" s="217"/>
      <c r="AW62" s="217"/>
      <c r="AX62" s="217"/>
      <c r="AY62" s="217"/>
      <c r="AZ62" s="246"/>
    </row>
    <row r="63" spans="1:53" s="165" customFormat="1" ht="16" customHeight="1">
      <c r="A63" s="192" t="s">
        <v>160</v>
      </c>
      <c r="B63" s="193"/>
      <c r="C63" s="60" t="s">
        <v>1055</v>
      </c>
      <c r="D63" s="60" t="s">
        <v>1063</v>
      </c>
      <c r="E63" s="61" t="s">
        <v>1014</v>
      </c>
      <c r="F63" s="62"/>
      <c r="G63" s="194" t="s">
        <v>1244</v>
      </c>
      <c r="H63" s="16">
        <v>6</v>
      </c>
      <c r="I63" s="195">
        <v>30</v>
      </c>
      <c r="J63" s="16"/>
      <c r="K63" s="16"/>
      <c r="L63" s="86">
        <v>36</v>
      </c>
      <c r="M63" s="147">
        <v>1</v>
      </c>
      <c r="N63" s="147">
        <v>15</v>
      </c>
      <c r="O63" s="147"/>
      <c r="P63" s="147">
        <v>1</v>
      </c>
      <c r="Q63" s="86"/>
      <c r="R63" s="86"/>
      <c r="S63" s="86"/>
      <c r="T63" s="86"/>
      <c r="U63" s="147">
        <f t="shared" ref="U63:U64" si="1">L63+N63</f>
        <v>51</v>
      </c>
      <c r="V63" s="147"/>
      <c r="W63" s="147"/>
      <c r="X63" s="148">
        <v>69</v>
      </c>
      <c r="Y63" s="149">
        <f t="shared" ref="Y63:Y64" si="2">L63*1.5</f>
        <v>54</v>
      </c>
      <c r="Z63" s="149"/>
      <c r="AA63" s="149"/>
      <c r="AB63" s="149"/>
      <c r="AC63" s="173">
        <f t="shared" ref="AC63:AC64" si="3">Y63+Z63+AA63+AB63</f>
        <v>54</v>
      </c>
      <c r="AD63" s="196"/>
      <c r="AE63" s="196"/>
      <c r="AF63" s="196"/>
      <c r="AG63" s="196"/>
      <c r="AH63" s="18"/>
      <c r="AI63" s="17" t="s">
        <v>1245</v>
      </c>
      <c r="AJ63" s="17" t="s">
        <v>1246</v>
      </c>
      <c r="AK63" s="17"/>
      <c r="AL63" s="17"/>
      <c r="AM63" s="16"/>
      <c r="AN63" s="16" t="s">
        <v>1242</v>
      </c>
      <c r="AO63" s="16"/>
      <c r="AP63" s="19"/>
      <c r="AQ63" s="19"/>
      <c r="AR63" s="17"/>
      <c r="AS63" s="17"/>
      <c r="AT63" s="17" t="s">
        <v>1234</v>
      </c>
      <c r="AU63" s="17"/>
      <c r="AV63" s="17"/>
      <c r="AW63" s="17" t="s">
        <v>1010</v>
      </c>
      <c r="AX63" s="15"/>
      <c r="AY63" s="15" t="s">
        <v>1181</v>
      </c>
      <c r="AZ63" s="192"/>
    </row>
    <row r="64" spans="1:53" s="165" customFormat="1" ht="16">
      <c r="A64" s="192" t="s">
        <v>160</v>
      </c>
      <c r="B64" s="193"/>
      <c r="C64" s="60" t="s">
        <v>1055</v>
      </c>
      <c r="D64" s="60" t="s">
        <v>1063</v>
      </c>
      <c r="E64" s="61" t="s">
        <v>1014</v>
      </c>
      <c r="F64" s="62"/>
      <c r="G64" s="194" t="s">
        <v>1247</v>
      </c>
      <c r="H64" s="16">
        <v>6</v>
      </c>
      <c r="I64" s="195">
        <v>30</v>
      </c>
      <c r="J64" s="16"/>
      <c r="K64" s="16"/>
      <c r="L64" s="86">
        <v>36</v>
      </c>
      <c r="M64" s="147">
        <v>1</v>
      </c>
      <c r="N64" s="147">
        <v>15</v>
      </c>
      <c r="O64" s="147"/>
      <c r="P64" s="147">
        <v>1</v>
      </c>
      <c r="Q64" s="86"/>
      <c r="R64" s="86"/>
      <c r="S64" s="86"/>
      <c r="T64" s="86"/>
      <c r="U64" s="147">
        <f t="shared" si="1"/>
        <v>51</v>
      </c>
      <c r="V64" s="147"/>
      <c r="W64" s="147"/>
      <c r="X64" s="148">
        <v>69</v>
      </c>
      <c r="Y64" s="149">
        <f t="shared" si="2"/>
        <v>54</v>
      </c>
      <c r="Z64" s="149"/>
      <c r="AA64" s="149"/>
      <c r="AB64" s="149"/>
      <c r="AC64" s="173">
        <f t="shared" si="3"/>
        <v>54</v>
      </c>
      <c r="AD64" s="196"/>
      <c r="AE64" s="196"/>
      <c r="AF64" s="196"/>
      <c r="AG64" s="196"/>
      <c r="AH64" s="18"/>
      <c r="AI64" s="17" t="s">
        <v>1245</v>
      </c>
      <c r="AJ64" s="17" t="s">
        <v>1203</v>
      </c>
      <c r="AK64" s="17"/>
      <c r="AL64" s="17"/>
      <c r="AM64" s="16"/>
      <c r="AN64" s="16" t="s">
        <v>1242</v>
      </c>
      <c r="AO64" s="16"/>
      <c r="AP64" s="19"/>
      <c r="AQ64" s="19"/>
      <c r="AR64" s="17"/>
      <c r="AS64" s="17"/>
      <c r="AT64" s="17" t="s">
        <v>1234</v>
      </c>
      <c r="AU64" s="17"/>
      <c r="AV64" s="17"/>
      <c r="AW64" s="17" t="s">
        <v>1010</v>
      </c>
      <c r="AX64" s="15"/>
      <c r="AY64" s="15" t="s">
        <v>1181</v>
      </c>
      <c r="AZ64" s="192"/>
    </row>
    <row r="65" spans="1:52" s="222" customFormat="1" ht="30" customHeight="1">
      <c r="A65" s="216"/>
      <c r="B65" s="217"/>
      <c r="C65" s="218" t="s">
        <v>1051</v>
      </c>
      <c r="D65" s="218"/>
      <c r="E65" s="218" t="s">
        <v>1014</v>
      </c>
      <c r="F65" s="219"/>
      <c r="G65" s="220" t="s">
        <v>1198</v>
      </c>
      <c r="H65" s="221">
        <v>6</v>
      </c>
      <c r="I65" s="221"/>
      <c r="J65" s="221"/>
      <c r="K65" s="221"/>
      <c r="L65" s="216">
        <f>SUM(L67:L68)</f>
        <v>36</v>
      </c>
      <c r="M65" s="216"/>
      <c r="N65" s="216">
        <f>SUM(N67:N68)</f>
        <v>0</v>
      </c>
      <c r="O65" s="216"/>
      <c r="P65" s="216"/>
      <c r="Q65" s="221"/>
      <c r="R65" s="221"/>
      <c r="S65" s="221"/>
      <c r="T65" s="221"/>
      <c r="U65" s="221">
        <f>SUM(U66:U69)</f>
        <v>108</v>
      </c>
      <c r="V65" s="221"/>
      <c r="W65" s="221"/>
      <c r="X65" s="221">
        <f>SUM(X66:X69)</f>
        <v>162</v>
      </c>
      <c r="Y65" s="221">
        <f>SUM(Y66:Y69)</f>
        <v>162</v>
      </c>
      <c r="Z65" s="221">
        <f t="shared" ref="Z65:AC65" si="4">SUM(Z66:Z69)</f>
        <v>0</v>
      </c>
      <c r="AA65" s="221">
        <f t="shared" si="4"/>
        <v>0</v>
      </c>
      <c r="AB65" s="221">
        <f t="shared" si="4"/>
        <v>0</v>
      </c>
      <c r="AC65" s="221">
        <f t="shared" si="4"/>
        <v>162</v>
      </c>
      <c r="AD65" s="217"/>
      <c r="AE65" s="217"/>
      <c r="AF65" s="217"/>
      <c r="AG65" s="217"/>
      <c r="AH65" s="217"/>
      <c r="AI65" s="217"/>
      <c r="AJ65" s="217"/>
      <c r="AK65" s="217"/>
      <c r="AL65" s="217"/>
      <c r="AM65" s="221"/>
      <c r="AN65" s="221"/>
      <c r="AO65" s="221"/>
      <c r="AP65" s="217"/>
      <c r="AQ65" s="217"/>
      <c r="AR65" s="217"/>
      <c r="AS65" s="217"/>
      <c r="AT65" s="217"/>
      <c r="AU65" s="217"/>
      <c r="AV65" s="217"/>
      <c r="AW65" s="217"/>
      <c r="AX65" s="217"/>
      <c r="AY65" s="217"/>
      <c r="AZ65" s="246"/>
    </row>
    <row r="66" spans="1:52" s="165" customFormat="1" ht="16">
      <c r="A66" s="192" t="s">
        <v>160</v>
      </c>
      <c r="B66" s="193"/>
      <c r="C66" s="60" t="s">
        <v>1055</v>
      </c>
      <c r="D66" s="60" t="s">
        <v>1063</v>
      </c>
      <c r="E66" s="61" t="s">
        <v>1014</v>
      </c>
      <c r="F66" s="62"/>
      <c r="G66" s="194" t="s">
        <v>1179</v>
      </c>
      <c r="H66" s="16">
        <v>3</v>
      </c>
      <c r="I66" s="16"/>
      <c r="J66" s="16"/>
      <c r="K66" s="16"/>
      <c r="L66" s="86">
        <v>36</v>
      </c>
      <c r="M66" s="86">
        <v>1</v>
      </c>
      <c r="N66" s="86"/>
      <c r="O66" s="86"/>
      <c r="P66" s="86"/>
      <c r="Q66" s="86"/>
      <c r="R66" s="86"/>
      <c r="S66" s="86"/>
      <c r="T66" s="86"/>
      <c r="U66" s="86">
        <f t="shared" ref="U66" si="5">L66</f>
        <v>36</v>
      </c>
      <c r="V66" s="86"/>
      <c r="W66" s="86"/>
      <c r="X66" s="202">
        <f t="shared" ref="X66" si="6">(L66*M66*1.5)+(N66*O66*P66)+(Q66*R66*S66)+(T66)+(W66)</f>
        <v>54</v>
      </c>
      <c r="Y66" s="149">
        <f t="shared" ref="Y66" si="7">L66*1.5</f>
        <v>54</v>
      </c>
      <c r="Z66" s="149"/>
      <c r="AA66" s="149"/>
      <c r="AB66" s="149"/>
      <c r="AC66" s="173">
        <f t="shared" ref="AC66:AC69" si="8">Y66+Z66+AA66+AB66</f>
        <v>54</v>
      </c>
      <c r="AD66" s="196"/>
      <c r="AE66" s="196"/>
      <c r="AF66" s="196"/>
      <c r="AG66" s="196"/>
      <c r="AH66" s="18"/>
      <c r="AI66" s="17" t="s">
        <v>1245</v>
      </c>
      <c r="AJ66" s="17" t="s">
        <v>1249</v>
      </c>
      <c r="AK66" s="17"/>
      <c r="AL66" s="17"/>
      <c r="AM66" s="16"/>
      <c r="AN66" s="16"/>
      <c r="AO66" s="16"/>
      <c r="AP66" s="19" t="s">
        <v>1242</v>
      </c>
      <c r="AQ66" s="19"/>
      <c r="AR66" s="17"/>
      <c r="AS66" s="17"/>
      <c r="AT66" s="17" t="s">
        <v>1234</v>
      </c>
      <c r="AU66" s="17"/>
      <c r="AV66" s="17"/>
      <c r="AW66" s="17" t="s">
        <v>1010</v>
      </c>
      <c r="AX66" s="15"/>
      <c r="AY66" s="15" t="s">
        <v>1181</v>
      </c>
      <c r="AZ66" s="192"/>
    </row>
    <row r="67" spans="1:52" s="165" customFormat="1">
      <c r="A67" s="192" t="s">
        <v>160</v>
      </c>
      <c r="B67" s="193"/>
      <c r="C67" s="197" t="s">
        <v>1051</v>
      </c>
      <c r="D67" s="197"/>
      <c r="E67" s="198" t="s">
        <v>1014</v>
      </c>
      <c r="F67" s="199"/>
      <c r="G67" s="200" t="s">
        <v>1248</v>
      </c>
      <c r="H67" s="16">
        <v>3</v>
      </c>
      <c r="I67" s="195"/>
      <c r="J67" s="16"/>
      <c r="K67" s="16"/>
      <c r="L67" s="86"/>
      <c r="M67" s="86"/>
      <c r="N67" s="86"/>
      <c r="O67" s="86"/>
      <c r="P67" s="86"/>
      <c r="Q67" s="86"/>
      <c r="R67" s="86"/>
      <c r="S67" s="86"/>
      <c r="T67" s="86"/>
      <c r="U67" s="86"/>
      <c r="V67" s="86"/>
      <c r="W67" s="86"/>
      <c r="X67" s="86"/>
      <c r="Y67" s="86"/>
      <c r="Z67" s="86"/>
      <c r="AA67" s="86"/>
      <c r="AB67" s="86"/>
      <c r="AC67" s="173"/>
      <c r="AD67" s="17"/>
      <c r="AE67" s="17"/>
      <c r="AF67" s="17"/>
      <c r="AG67" s="17"/>
      <c r="AH67" s="18"/>
      <c r="AI67" s="17"/>
      <c r="AJ67" s="17"/>
      <c r="AK67" s="17"/>
      <c r="AL67" s="17"/>
      <c r="AM67" s="16"/>
      <c r="AN67" s="16"/>
      <c r="AO67" s="16"/>
      <c r="AP67" s="19"/>
      <c r="AQ67" s="19"/>
      <c r="AR67" s="17"/>
      <c r="AS67" s="17"/>
      <c r="AT67" s="201"/>
      <c r="AU67" s="17"/>
      <c r="AV67" s="17"/>
      <c r="AW67" s="17"/>
      <c r="AX67" s="15"/>
      <c r="AY67" s="15"/>
      <c r="AZ67" s="192"/>
    </row>
    <row r="68" spans="1:52" s="165" customFormat="1" ht="14.5" customHeight="1">
      <c r="A68" s="192" t="s">
        <v>160</v>
      </c>
      <c r="B68" s="203"/>
      <c r="C68" s="60" t="s">
        <v>1055</v>
      </c>
      <c r="D68" s="60" t="s">
        <v>1063</v>
      </c>
      <c r="E68" s="204" t="s">
        <v>1010</v>
      </c>
      <c r="F68" s="205"/>
      <c r="G68" s="194" t="s">
        <v>1194</v>
      </c>
      <c r="H68" s="195">
        <v>3</v>
      </c>
      <c r="I68" s="195"/>
      <c r="J68" s="195"/>
      <c r="K68" s="16"/>
      <c r="L68" s="86">
        <v>36</v>
      </c>
      <c r="M68" s="86">
        <v>1</v>
      </c>
      <c r="N68" s="86"/>
      <c r="O68" s="86"/>
      <c r="P68" s="86"/>
      <c r="Q68" s="86"/>
      <c r="R68" s="86"/>
      <c r="S68" s="86"/>
      <c r="T68" s="86"/>
      <c r="U68" s="86">
        <f t="shared" ref="U68:U69" si="9">L68</f>
        <v>36</v>
      </c>
      <c r="V68" s="86"/>
      <c r="W68" s="86"/>
      <c r="X68" s="202">
        <f>(L68*M68*1.5)+(N68*O68*P68)+(Q68*R68*S68)+(T68)+(W68)</f>
        <v>54</v>
      </c>
      <c r="Y68" s="149">
        <f t="shared" ref="Y68:Y69" si="10">L68*1.5</f>
        <v>54</v>
      </c>
      <c r="Z68" s="149"/>
      <c r="AA68" s="149"/>
      <c r="AB68" s="149"/>
      <c r="AC68" s="173">
        <f t="shared" si="8"/>
        <v>54</v>
      </c>
      <c r="AD68" s="196"/>
      <c r="AE68" s="196"/>
      <c r="AF68" s="196"/>
      <c r="AG68" s="196"/>
      <c r="AH68" s="18"/>
      <c r="AI68" s="17" t="s">
        <v>1245</v>
      </c>
      <c r="AJ68" s="17" t="s">
        <v>1250</v>
      </c>
      <c r="AK68" s="17"/>
      <c r="AL68" s="17"/>
      <c r="AM68" s="16"/>
      <c r="AN68" s="16"/>
      <c r="AO68" s="16"/>
      <c r="AP68" s="19" t="s">
        <v>1242</v>
      </c>
      <c r="AQ68" s="19"/>
      <c r="AR68" s="17"/>
      <c r="AS68" s="17"/>
      <c r="AT68" s="17" t="s">
        <v>1234</v>
      </c>
      <c r="AU68" s="17"/>
      <c r="AV68" s="17"/>
      <c r="AW68" s="17" t="s">
        <v>1010</v>
      </c>
      <c r="AX68" s="15"/>
      <c r="AY68" s="15" t="s">
        <v>1181</v>
      </c>
      <c r="AZ68" s="192"/>
    </row>
    <row r="69" spans="1:52" s="165" customFormat="1" ht="16">
      <c r="A69" s="192" t="s">
        <v>160</v>
      </c>
      <c r="B69" s="193"/>
      <c r="C69" s="60" t="s">
        <v>1055</v>
      </c>
      <c r="D69" s="60" t="s">
        <v>1063</v>
      </c>
      <c r="E69" s="61" t="s">
        <v>1010</v>
      </c>
      <c r="F69" s="62"/>
      <c r="G69" s="194" t="s">
        <v>1199</v>
      </c>
      <c r="H69" s="16">
        <v>3</v>
      </c>
      <c r="I69" s="16"/>
      <c r="J69" s="16"/>
      <c r="K69" s="16"/>
      <c r="L69" s="86">
        <v>36</v>
      </c>
      <c r="M69" s="86">
        <v>1</v>
      </c>
      <c r="N69" s="86"/>
      <c r="O69" s="86"/>
      <c r="P69" s="86"/>
      <c r="Q69" s="86"/>
      <c r="R69" s="86"/>
      <c r="S69" s="86"/>
      <c r="T69" s="86"/>
      <c r="U69" s="86">
        <f t="shared" si="9"/>
        <v>36</v>
      </c>
      <c r="V69" s="86"/>
      <c r="W69" s="86"/>
      <c r="X69" s="202">
        <f t="shared" ref="X69" si="11">(L69*M69*1.5)+(N69*O69*P69)+(Q69*R69*S69)+(T69)+(W69)</f>
        <v>54</v>
      </c>
      <c r="Y69" s="149">
        <f t="shared" si="10"/>
        <v>54</v>
      </c>
      <c r="Z69" s="149"/>
      <c r="AA69" s="149"/>
      <c r="AB69" s="149"/>
      <c r="AC69" s="173">
        <f t="shared" si="8"/>
        <v>54</v>
      </c>
      <c r="AD69" s="196"/>
      <c r="AE69" s="196"/>
      <c r="AF69" s="196"/>
      <c r="AG69" s="196"/>
      <c r="AH69" s="18"/>
      <c r="AI69" s="17" t="s">
        <v>1245</v>
      </c>
      <c r="AJ69" s="17" t="s">
        <v>1246</v>
      </c>
      <c r="AK69" s="17"/>
      <c r="AL69" s="17"/>
      <c r="AM69" s="16"/>
      <c r="AN69" s="16"/>
      <c r="AO69" s="16"/>
      <c r="AP69" s="19" t="s">
        <v>1242</v>
      </c>
      <c r="AQ69" s="19"/>
      <c r="AR69" s="17"/>
      <c r="AS69" s="17"/>
      <c r="AT69" s="17" t="s">
        <v>1234</v>
      </c>
      <c r="AU69" s="17"/>
      <c r="AV69" s="17"/>
      <c r="AW69" s="17" t="s">
        <v>1010</v>
      </c>
      <c r="AX69" s="15"/>
      <c r="AY69" s="15" t="s">
        <v>1181</v>
      </c>
      <c r="AZ69" s="192"/>
    </row>
    <row r="70" spans="1:52" s="222" customFormat="1" ht="30" customHeight="1">
      <c r="A70" s="216"/>
      <c r="B70" s="217"/>
      <c r="C70" s="218" t="s">
        <v>1051</v>
      </c>
      <c r="D70" s="218"/>
      <c r="E70" s="218" t="s">
        <v>1014</v>
      </c>
      <c r="F70" s="219"/>
      <c r="G70" s="220" t="s">
        <v>1186</v>
      </c>
      <c r="H70" s="221">
        <v>6</v>
      </c>
      <c r="I70" s="221"/>
      <c r="J70" s="221"/>
      <c r="K70" s="221"/>
      <c r="L70" s="216">
        <f>SUM(L73,L74)</f>
        <v>60</v>
      </c>
      <c r="M70" s="216"/>
      <c r="N70" s="216">
        <f>SUM(N73,N74)</f>
        <v>0</v>
      </c>
      <c r="O70" s="216"/>
      <c r="P70" s="216"/>
      <c r="Q70" s="221"/>
      <c r="R70" s="221"/>
      <c r="S70" s="221"/>
      <c r="T70" s="221"/>
      <c r="U70" s="221">
        <f>SUM(U71:U75)</f>
        <v>144</v>
      </c>
      <c r="V70" s="221"/>
      <c r="W70" s="221"/>
      <c r="X70" s="221">
        <f>SUM(X71:X75)</f>
        <v>216</v>
      </c>
      <c r="Y70" s="221">
        <f>SUM(Y71:Y75)</f>
        <v>216</v>
      </c>
      <c r="Z70" s="221">
        <f t="shared" ref="Z70:AC70" si="12">SUM(Z71:Z75)</f>
        <v>0</v>
      </c>
      <c r="AA70" s="221">
        <f t="shared" si="12"/>
        <v>0</v>
      </c>
      <c r="AB70" s="221">
        <f t="shared" si="12"/>
        <v>0</v>
      </c>
      <c r="AC70" s="221">
        <f t="shared" si="12"/>
        <v>216</v>
      </c>
      <c r="AD70" s="217"/>
      <c r="AE70" s="217"/>
      <c r="AF70" s="217"/>
      <c r="AG70" s="217"/>
      <c r="AH70" s="217"/>
      <c r="AI70" s="217"/>
      <c r="AJ70" s="217"/>
      <c r="AK70" s="217"/>
      <c r="AL70" s="217"/>
      <c r="AM70" s="221"/>
      <c r="AN70" s="221"/>
      <c r="AO70" s="221"/>
      <c r="AP70" s="217"/>
      <c r="AQ70" s="217"/>
      <c r="AR70" s="217"/>
      <c r="AS70" s="217"/>
      <c r="AT70" s="217"/>
      <c r="AU70" s="217"/>
      <c r="AV70" s="217"/>
      <c r="AW70" s="217"/>
      <c r="AX70" s="217"/>
      <c r="AY70" s="217"/>
      <c r="AZ70" s="246"/>
    </row>
    <row r="71" spans="1:52" s="165" customFormat="1" ht="16">
      <c r="A71" s="192" t="s">
        <v>160</v>
      </c>
      <c r="B71" s="193"/>
      <c r="C71" s="60" t="s">
        <v>1055</v>
      </c>
      <c r="D71" s="60" t="s">
        <v>1063</v>
      </c>
      <c r="E71" s="61" t="s">
        <v>1010</v>
      </c>
      <c r="F71" s="62"/>
      <c r="G71" s="194" t="s">
        <v>1251</v>
      </c>
      <c r="H71" s="16">
        <v>3</v>
      </c>
      <c r="I71" s="16"/>
      <c r="J71" s="16"/>
      <c r="K71" s="16"/>
      <c r="L71" s="86">
        <v>24</v>
      </c>
      <c r="M71" s="86">
        <v>1</v>
      </c>
      <c r="N71" s="86"/>
      <c r="O71" s="86"/>
      <c r="P71" s="86"/>
      <c r="Q71" s="86"/>
      <c r="R71" s="86"/>
      <c r="S71" s="86"/>
      <c r="T71" s="86"/>
      <c r="U71" s="86">
        <f t="shared" ref="U71:U75" si="13">L71</f>
        <v>24</v>
      </c>
      <c r="V71" s="86"/>
      <c r="W71" s="86"/>
      <c r="X71" s="202">
        <f t="shared" ref="X71:X75" si="14">(L71*M71*1.5)+(N71*O71*P71)+(Q71*R71*S71)+(T71)+(W71)</f>
        <v>36</v>
      </c>
      <c r="Y71" s="149">
        <f t="shared" ref="Y71:Y75" si="15">L71*1.5</f>
        <v>36</v>
      </c>
      <c r="Z71" s="149"/>
      <c r="AA71" s="149"/>
      <c r="AB71" s="149"/>
      <c r="AC71" s="173">
        <f t="shared" ref="AC71:AC75" si="16">Y71+Z71+AA71+AB71</f>
        <v>36</v>
      </c>
      <c r="AD71" s="196"/>
      <c r="AE71" s="196"/>
      <c r="AF71" s="196"/>
      <c r="AG71" s="196"/>
      <c r="AH71" s="18"/>
      <c r="AI71" s="17" t="s">
        <v>1245</v>
      </c>
      <c r="AJ71" s="17" t="s">
        <v>1252</v>
      </c>
      <c r="AK71" s="17"/>
      <c r="AL71" s="17"/>
      <c r="AM71" s="16"/>
      <c r="AN71" s="16"/>
      <c r="AO71" s="16"/>
      <c r="AP71" s="19" t="s">
        <v>1242</v>
      </c>
      <c r="AQ71" s="19"/>
      <c r="AR71" s="17"/>
      <c r="AS71" s="17"/>
      <c r="AT71" s="17" t="s">
        <v>1234</v>
      </c>
      <c r="AU71" s="17"/>
      <c r="AV71" s="17"/>
      <c r="AW71" s="17" t="s">
        <v>1010</v>
      </c>
      <c r="AX71" s="15"/>
      <c r="AY71" s="15" t="s">
        <v>1181</v>
      </c>
      <c r="AZ71" s="192"/>
    </row>
    <row r="72" spans="1:52" s="165" customFormat="1" ht="16">
      <c r="A72" s="192" t="s">
        <v>160</v>
      </c>
      <c r="B72" s="193"/>
      <c r="C72" s="60" t="s">
        <v>1055</v>
      </c>
      <c r="D72" s="60" t="s">
        <v>1063</v>
      </c>
      <c r="E72" s="61" t="s">
        <v>1010</v>
      </c>
      <c r="F72" s="62"/>
      <c r="G72" s="194" t="s">
        <v>1253</v>
      </c>
      <c r="H72" s="16">
        <v>3</v>
      </c>
      <c r="I72" s="16"/>
      <c r="J72" s="16"/>
      <c r="K72" s="16"/>
      <c r="L72" s="86">
        <v>24</v>
      </c>
      <c r="M72" s="86">
        <v>1</v>
      </c>
      <c r="N72" s="86"/>
      <c r="O72" s="86"/>
      <c r="P72" s="86"/>
      <c r="Q72" s="86"/>
      <c r="R72" s="86"/>
      <c r="S72" s="86"/>
      <c r="T72" s="86"/>
      <c r="U72" s="86">
        <f t="shared" si="13"/>
        <v>24</v>
      </c>
      <c r="V72" s="86"/>
      <c r="W72" s="86"/>
      <c r="X72" s="202">
        <f t="shared" si="14"/>
        <v>36</v>
      </c>
      <c r="Y72" s="149">
        <f t="shared" si="15"/>
        <v>36</v>
      </c>
      <c r="Z72" s="149"/>
      <c r="AA72" s="149"/>
      <c r="AB72" s="149"/>
      <c r="AC72" s="173">
        <f t="shared" si="16"/>
        <v>36</v>
      </c>
      <c r="AD72" s="196"/>
      <c r="AE72" s="196"/>
      <c r="AF72" s="196"/>
      <c r="AG72" s="196"/>
      <c r="AH72" s="18"/>
      <c r="AI72" s="17" t="s">
        <v>1245</v>
      </c>
      <c r="AJ72" s="17" t="s">
        <v>407</v>
      </c>
      <c r="AK72" s="17"/>
      <c r="AL72" s="17"/>
      <c r="AM72" s="16"/>
      <c r="AN72" s="16"/>
      <c r="AO72" s="16"/>
      <c r="AP72" s="19" t="s">
        <v>1242</v>
      </c>
      <c r="AQ72" s="19"/>
      <c r="AR72" s="17"/>
      <c r="AS72" s="17"/>
      <c r="AT72" s="17" t="s">
        <v>1234</v>
      </c>
      <c r="AU72" s="17"/>
      <c r="AV72" s="17"/>
      <c r="AW72" s="17" t="s">
        <v>1010</v>
      </c>
      <c r="AX72" s="15"/>
      <c r="AY72" s="15" t="s">
        <v>1181</v>
      </c>
      <c r="AZ72" s="192"/>
    </row>
    <row r="73" spans="1:52" s="165" customFormat="1" ht="16">
      <c r="A73" s="192" t="s">
        <v>160</v>
      </c>
      <c r="B73" s="193"/>
      <c r="C73" s="60" t="s">
        <v>1055</v>
      </c>
      <c r="D73" s="60" t="s">
        <v>1063</v>
      </c>
      <c r="E73" s="61" t="s">
        <v>1010</v>
      </c>
      <c r="F73" s="62"/>
      <c r="G73" s="194" t="s">
        <v>1254</v>
      </c>
      <c r="H73" s="16">
        <v>3</v>
      </c>
      <c r="I73" s="16"/>
      <c r="J73" s="16"/>
      <c r="K73" s="16"/>
      <c r="L73" s="86">
        <v>24</v>
      </c>
      <c r="M73" s="86">
        <v>1</v>
      </c>
      <c r="N73" s="86"/>
      <c r="O73" s="86"/>
      <c r="P73" s="86"/>
      <c r="Q73" s="86"/>
      <c r="R73" s="86"/>
      <c r="S73" s="86"/>
      <c r="T73" s="86"/>
      <c r="U73" s="86">
        <f t="shared" si="13"/>
        <v>24</v>
      </c>
      <c r="V73" s="86"/>
      <c r="W73" s="86"/>
      <c r="X73" s="202">
        <f t="shared" si="14"/>
        <v>36</v>
      </c>
      <c r="Y73" s="149">
        <f t="shared" si="15"/>
        <v>36</v>
      </c>
      <c r="Z73" s="149"/>
      <c r="AA73" s="149"/>
      <c r="AB73" s="149"/>
      <c r="AC73" s="173">
        <f t="shared" si="16"/>
        <v>36</v>
      </c>
      <c r="AD73" s="196"/>
      <c r="AE73" s="196"/>
      <c r="AF73" s="196"/>
      <c r="AG73" s="196"/>
      <c r="AH73" s="18"/>
      <c r="AI73" s="17" t="s">
        <v>1245</v>
      </c>
      <c r="AJ73" s="17" t="s">
        <v>1189</v>
      </c>
      <c r="AK73" s="17"/>
      <c r="AL73" s="17"/>
      <c r="AM73" s="16"/>
      <c r="AN73" s="16"/>
      <c r="AO73" s="16"/>
      <c r="AP73" s="19" t="s">
        <v>1242</v>
      </c>
      <c r="AQ73" s="19"/>
      <c r="AR73" s="17"/>
      <c r="AS73" s="17"/>
      <c r="AT73" s="17" t="s">
        <v>1234</v>
      </c>
      <c r="AU73" s="17"/>
      <c r="AV73" s="17"/>
      <c r="AW73" s="17" t="s">
        <v>1010</v>
      </c>
      <c r="AX73" s="15"/>
      <c r="AY73" s="15" t="s">
        <v>1181</v>
      </c>
      <c r="AZ73" s="192"/>
    </row>
    <row r="74" spans="1:52" s="165" customFormat="1" ht="16">
      <c r="A74" s="192" t="s">
        <v>160</v>
      </c>
      <c r="B74" s="193"/>
      <c r="C74" s="60" t="s">
        <v>1055</v>
      </c>
      <c r="D74" s="60" t="s">
        <v>1063</v>
      </c>
      <c r="E74" s="61" t="s">
        <v>1010</v>
      </c>
      <c r="F74" s="62"/>
      <c r="G74" s="194" t="s">
        <v>1178</v>
      </c>
      <c r="H74" s="16">
        <v>3</v>
      </c>
      <c r="I74" s="16"/>
      <c r="J74" s="16"/>
      <c r="K74" s="16"/>
      <c r="L74" s="86">
        <v>36</v>
      </c>
      <c r="M74" s="86">
        <v>1</v>
      </c>
      <c r="N74" s="86"/>
      <c r="O74" s="86"/>
      <c r="P74" s="86"/>
      <c r="Q74" s="86"/>
      <c r="R74" s="86"/>
      <c r="S74" s="86"/>
      <c r="T74" s="86"/>
      <c r="U74" s="86">
        <f t="shared" si="13"/>
        <v>36</v>
      </c>
      <c r="V74" s="86"/>
      <c r="W74" s="86"/>
      <c r="X74" s="202">
        <f t="shared" si="14"/>
        <v>54</v>
      </c>
      <c r="Y74" s="149">
        <f t="shared" si="15"/>
        <v>54</v>
      </c>
      <c r="Z74" s="149"/>
      <c r="AA74" s="149"/>
      <c r="AB74" s="149"/>
      <c r="AC74" s="173">
        <f t="shared" si="16"/>
        <v>54</v>
      </c>
      <c r="AD74" s="196"/>
      <c r="AE74" s="196"/>
      <c r="AF74" s="196"/>
      <c r="AG74" s="196"/>
      <c r="AH74" s="18"/>
      <c r="AI74" s="17" t="s">
        <v>1245</v>
      </c>
      <c r="AJ74" s="17" t="s">
        <v>1255</v>
      </c>
      <c r="AK74" s="17"/>
      <c r="AL74" s="17"/>
      <c r="AM74" s="16"/>
      <c r="AN74" s="16"/>
      <c r="AO74" s="16"/>
      <c r="AP74" s="19" t="s">
        <v>1242</v>
      </c>
      <c r="AQ74" s="19"/>
      <c r="AR74" s="17"/>
      <c r="AS74" s="17"/>
      <c r="AT74" s="17" t="s">
        <v>1234</v>
      </c>
      <c r="AU74" s="17"/>
      <c r="AV74" s="17"/>
      <c r="AW74" s="17" t="s">
        <v>1010</v>
      </c>
      <c r="AX74" s="15"/>
      <c r="AY74" s="15" t="s">
        <v>1181</v>
      </c>
      <c r="AZ74" s="192"/>
    </row>
    <row r="75" spans="1:52" s="165" customFormat="1" ht="16" customHeight="1">
      <c r="A75" s="192" t="s">
        <v>160</v>
      </c>
      <c r="B75" s="193"/>
      <c r="C75" s="60" t="s">
        <v>1055</v>
      </c>
      <c r="D75" s="60" t="s">
        <v>1063</v>
      </c>
      <c r="E75" s="61" t="s">
        <v>1010</v>
      </c>
      <c r="F75" s="62"/>
      <c r="G75" s="194" t="s">
        <v>1311</v>
      </c>
      <c r="H75" s="16">
        <v>3</v>
      </c>
      <c r="I75" s="16"/>
      <c r="J75" s="16"/>
      <c r="K75" s="16"/>
      <c r="L75" s="86">
        <v>36</v>
      </c>
      <c r="M75" s="86">
        <v>1</v>
      </c>
      <c r="N75" s="86"/>
      <c r="O75" s="86"/>
      <c r="P75" s="86"/>
      <c r="Q75" s="86"/>
      <c r="R75" s="86"/>
      <c r="S75" s="86"/>
      <c r="T75" s="86"/>
      <c r="U75" s="86">
        <f t="shared" si="13"/>
        <v>36</v>
      </c>
      <c r="V75" s="86"/>
      <c r="W75" s="86"/>
      <c r="X75" s="202">
        <f t="shared" si="14"/>
        <v>54</v>
      </c>
      <c r="Y75" s="149">
        <f t="shared" si="15"/>
        <v>54</v>
      </c>
      <c r="Z75" s="149"/>
      <c r="AA75" s="149"/>
      <c r="AB75" s="149"/>
      <c r="AC75" s="173">
        <f t="shared" si="16"/>
        <v>54</v>
      </c>
      <c r="AD75" s="196"/>
      <c r="AE75" s="196"/>
      <c r="AF75" s="196"/>
      <c r="AG75" s="196"/>
      <c r="AH75" s="18"/>
      <c r="AI75" s="17" t="s">
        <v>1245</v>
      </c>
      <c r="AJ75" s="17" t="s">
        <v>1312</v>
      </c>
      <c r="AK75" s="17"/>
      <c r="AL75" s="17"/>
      <c r="AM75" s="16"/>
      <c r="AN75" s="16"/>
      <c r="AO75" s="16"/>
      <c r="AP75" s="19" t="s">
        <v>1242</v>
      </c>
      <c r="AQ75" s="19"/>
      <c r="AR75" s="17"/>
      <c r="AS75" s="17"/>
      <c r="AT75" s="17" t="s">
        <v>1234</v>
      </c>
      <c r="AU75" s="17"/>
      <c r="AV75" s="17"/>
      <c r="AW75" s="17" t="s">
        <v>1010</v>
      </c>
      <c r="AX75" s="15"/>
      <c r="AY75" s="15" t="s">
        <v>1181</v>
      </c>
      <c r="AZ75" s="192"/>
    </row>
    <row r="76" spans="1:52" s="222" customFormat="1" ht="30" customHeight="1">
      <c r="A76" s="216"/>
      <c r="B76" s="217"/>
      <c r="C76" s="218" t="s">
        <v>1051</v>
      </c>
      <c r="D76" s="218"/>
      <c r="E76" s="218"/>
      <c r="F76" s="219"/>
      <c r="G76" s="220" t="s">
        <v>1187</v>
      </c>
      <c r="H76" s="221">
        <v>6</v>
      </c>
      <c r="I76" s="221"/>
      <c r="J76" s="221"/>
      <c r="K76" s="221"/>
      <c r="L76" s="216">
        <f>SUM(L80,L78)</f>
        <v>0</v>
      </c>
      <c r="M76" s="216"/>
      <c r="N76" s="216">
        <f>SUM(N80,N78)</f>
        <v>30</v>
      </c>
      <c r="O76" s="216"/>
      <c r="P76" s="216"/>
      <c r="Q76" s="221"/>
      <c r="R76" s="221"/>
      <c r="S76" s="221"/>
      <c r="T76" s="221"/>
      <c r="U76" s="221">
        <f>SUM(U77:U91)</f>
        <v>100</v>
      </c>
      <c r="V76" s="221"/>
      <c r="W76" s="221"/>
      <c r="X76" s="221">
        <f>SUM(X77:X91)</f>
        <v>100</v>
      </c>
      <c r="Y76" s="221">
        <f>SUM(Y77:Y91)</f>
        <v>0</v>
      </c>
      <c r="Z76" s="221">
        <f t="shared" ref="Z76:AC76" si="17">SUM(Z77:Z91)</f>
        <v>0</v>
      </c>
      <c r="AA76" s="221">
        <f t="shared" si="17"/>
        <v>0</v>
      </c>
      <c r="AB76" s="221">
        <f t="shared" si="17"/>
        <v>0</v>
      </c>
      <c r="AC76" s="221">
        <f t="shared" si="17"/>
        <v>0</v>
      </c>
      <c r="AD76" s="217"/>
      <c r="AE76" s="217"/>
      <c r="AF76" s="217"/>
      <c r="AG76" s="217"/>
      <c r="AH76" s="217"/>
      <c r="AI76" s="217"/>
      <c r="AJ76" s="217"/>
      <c r="AK76" s="217"/>
      <c r="AL76" s="217"/>
      <c r="AM76" s="221"/>
      <c r="AN76" s="221"/>
      <c r="AO76" s="221"/>
      <c r="AP76" s="217"/>
      <c r="AQ76" s="217"/>
      <c r="AR76" s="217"/>
      <c r="AS76" s="217"/>
      <c r="AT76" s="217"/>
      <c r="AU76" s="217"/>
      <c r="AV76" s="217"/>
      <c r="AW76" s="217"/>
      <c r="AX76" s="217"/>
      <c r="AY76" s="217"/>
      <c r="AZ76" s="246"/>
    </row>
    <row r="77" spans="1:52" s="165" customFormat="1">
      <c r="A77" s="59" t="s">
        <v>160</v>
      </c>
      <c r="B77" s="193"/>
      <c r="C77" s="197" t="s">
        <v>1051</v>
      </c>
      <c r="D77" s="197"/>
      <c r="E77" s="198" t="s">
        <v>1014</v>
      </c>
      <c r="F77" s="199"/>
      <c r="G77" s="200" t="s">
        <v>1256</v>
      </c>
      <c r="H77" s="16">
        <v>3</v>
      </c>
      <c r="I77" s="16"/>
      <c r="J77" s="16"/>
      <c r="K77" s="16"/>
      <c r="L77" s="86"/>
      <c r="M77" s="86"/>
      <c r="N77" s="86"/>
      <c r="O77" s="86"/>
      <c r="P77" s="86"/>
      <c r="Q77" s="86"/>
      <c r="R77" s="86"/>
      <c r="S77" s="86"/>
      <c r="T77" s="86"/>
      <c r="U77" s="86"/>
      <c r="V77" s="86"/>
      <c r="W77" s="86"/>
      <c r="X77" s="202"/>
      <c r="Y77" s="149"/>
      <c r="Z77" s="149"/>
      <c r="AA77" s="149"/>
      <c r="AB77" s="149"/>
      <c r="AC77" s="173">
        <f t="shared" ref="AC77:AC91" si="18">Y77+Z77+AA77+AB77</f>
        <v>0</v>
      </c>
      <c r="AD77" s="196"/>
      <c r="AE77" s="196"/>
      <c r="AF77" s="196"/>
      <c r="AG77" s="196"/>
      <c r="AH77" s="18"/>
      <c r="AI77" s="17"/>
      <c r="AJ77" s="17"/>
      <c r="AK77" s="17"/>
      <c r="AL77" s="17"/>
      <c r="AM77" s="16"/>
      <c r="AN77" s="16"/>
      <c r="AO77" s="16"/>
      <c r="AP77" s="19"/>
      <c r="AQ77" s="19"/>
      <c r="AR77" s="17"/>
      <c r="AS77" s="17"/>
      <c r="AT77" s="17"/>
      <c r="AU77" s="17"/>
      <c r="AV77" s="17"/>
      <c r="AW77" s="17"/>
      <c r="AX77" s="15"/>
      <c r="AY77" s="15"/>
      <c r="AZ77" s="192"/>
    </row>
    <row r="78" spans="1:52" s="165" customFormat="1" ht="16">
      <c r="A78" s="192" t="s">
        <v>160</v>
      </c>
      <c r="B78" s="193"/>
      <c r="C78" s="60" t="s">
        <v>1055</v>
      </c>
      <c r="D78" s="60" t="s">
        <v>1063</v>
      </c>
      <c r="E78" s="61" t="s">
        <v>1010</v>
      </c>
      <c r="F78" s="62"/>
      <c r="G78" s="206" t="s">
        <v>1257</v>
      </c>
      <c r="H78" s="16">
        <v>3</v>
      </c>
      <c r="I78" s="195">
        <v>30</v>
      </c>
      <c r="J78" s="16"/>
      <c r="K78" s="16"/>
      <c r="L78" s="86"/>
      <c r="M78" s="86"/>
      <c r="N78" s="86">
        <v>15</v>
      </c>
      <c r="O78" s="86"/>
      <c r="P78" s="86">
        <v>1</v>
      </c>
      <c r="Q78" s="86"/>
      <c r="R78" s="86"/>
      <c r="S78" s="86"/>
      <c r="T78" s="86"/>
      <c r="U78" s="86">
        <f t="shared" ref="U78:U80" si="19">SUM(L78+N78+Q78+T78)</f>
        <v>15</v>
      </c>
      <c r="V78" s="86"/>
      <c r="W78" s="86">
        <f t="shared" ref="W78:W80" si="20">(V78*K78)</f>
        <v>0</v>
      </c>
      <c r="X78" s="86">
        <v>15</v>
      </c>
      <c r="Y78" s="149"/>
      <c r="Z78" s="149"/>
      <c r="AA78" s="149"/>
      <c r="AB78" s="149"/>
      <c r="AC78" s="173">
        <f t="shared" si="18"/>
        <v>0</v>
      </c>
      <c r="AD78" s="196"/>
      <c r="AE78" s="196"/>
      <c r="AF78" s="196"/>
      <c r="AG78" s="196"/>
      <c r="AH78" s="18"/>
      <c r="AI78" s="17" t="s">
        <v>1245</v>
      </c>
      <c r="AJ78" s="17" t="s">
        <v>1258</v>
      </c>
      <c r="AK78" s="17"/>
      <c r="AL78" s="17"/>
      <c r="AM78" s="16"/>
      <c r="AN78" s="16" t="s">
        <v>144</v>
      </c>
      <c r="AO78" s="16"/>
      <c r="AP78" s="19"/>
      <c r="AQ78" s="19"/>
      <c r="AR78" s="17"/>
      <c r="AS78" s="17"/>
      <c r="AT78" s="17" t="s">
        <v>1234</v>
      </c>
      <c r="AU78" s="17"/>
      <c r="AV78" s="17"/>
      <c r="AW78" s="17"/>
      <c r="AX78" s="15"/>
      <c r="AY78" s="15" t="s">
        <v>1182</v>
      </c>
      <c r="AZ78" s="192"/>
    </row>
    <row r="79" spans="1:52" s="165" customFormat="1" ht="16">
      <c r="A79" s="192" t="s">
        <v>160</v>
      </c>
      <c r="B79" s="193"/>
      <c r="C79" s="60" t="s">
        <v>1055</v>
      </c>
      <c r="D79" s="60" t="s">
        <v>1063</v>
      </c>
      <c r="E79" s="61" t="s">
        <v>1010</v>
      </c>
      <c r="F79" s="62"/>
      <c r="G79" s="206" t="s">
        <v>1259</v>
      </c>
      <c r="H79" s="16">
        <v>3</v>
      </c>
      <c r="I79" s="195">
        <v>30</v>
      </c>
      <c r="J79" s="16"/>
      <c r="K79" s="16"/>
      <c r="L79" s="86"/>
      <c r="M79" s="86"/>
      <c r="N79" s="86">
        <v>20</v>
      </c>
      <c r="O79" s="86"/>
      <c r="P79" s="86">
        <v>1</v>
      </c>
      <c r="Q79" s="86"/>
      <c r="R79" s="86"/>
      <c r="S79" s="86"/>
      <c r="T79" s="86"/>
      <c r="U79" s="86">
        <f t="shared" si="19"/>
        <v>20</v>
      </c>
      <c r="V79" s="86"/>
      <c r="W79" s="86">
        <f t="shared" si="20"/>
        <v>0</v>
      </c>
      <c r="X79" s="86">
        <v>20</v>
      </c>
      <c r="Y79" s="149"/>
      <c r="Z79" s="149"/>
      <c r="AA79" s="149"/>
      <c r="AB79" s="149"/>
      <c r="AC79" s="173">
        <f t="shared" si="18"/>
        <v>0</v>
      </c>
      <c r="AD79" s="196"/>
      <c r="AE79" s="196"/>
      <c r="AF79" s="196"/>
      <c r="AG79" s="196"/>
      <c r="AH79" s="18"/>
      <c r="AI79" s="17" t="s">
        <v>1245</v>
      </c>
      <c r="AJ79" s="17" t="s">
        <v>1260</v>
      </c>
      <c r="AK79" s="17"/>
      <c r="AL79" s="17"/>
      <c r="AM79" s="16"/>
      <c r="AN79" s="16" t="s">
        <v>144</v>
      </c>
      <c r="AO79" s="16"/>
      <c r="AP79" s="19"/>
      <c r="AQ79" s="19"/>
      <c r="AR79" s="17"/>
      <c r="AS79" s="17"/>
      <c r="AT79" s="17" t="s">
        <v>1234</v>
      </c>
      <c r="AU79" s="17"/>
      <c r="AV79" s="17"/>
      <c r="AW79" s="17"/>
      <c r="AX79" s="15"/>
      <c r="AY79" s="15" t="s">
        <v>1261</v>
      </c>
      <c r="AZ79" s="192"/>
    </row>
    <row r="80" spans="1:52" s="165" customFormat="1" ht="16">
      <c r="A80" s="192" t="s">
        <v>160</v>
      </c>
      <c r="B80" s="193"/>
      <c r="C80" s="60" t="s">
        <v>1055</v>
      </c>
      <c r="D80" s="60" t="s">
        <v>1063</v>
      </c>
      <c r="E80" s="61" t="s">
        <v>1010</v>
      </c>
      <c r="F80" s="62"/>
      <c r="G80" s="206" t="s">
        <v>1262</v>
      </c>
      <c r="H80" s="16">
        <v>3</v>
      </c>
      <c r="I80" s="195">
        <v>30</v>
      </c>
      <c r="J80" s="16"/>
      <c r="K80" s="16"/>
      <c r="L80" s="86"/>
      <c r="M80" s="86"/>
      <c r="N80" s="86">
        <v>15</v>
      </c>
      <c r="O80" s="86"/>
      <c r="P80" s="86">
        <v>1</v>
      </c>
      <c r="Q80" s="86"/>
      <c r="R80" s="86"/>
      <c r="S80" s="86"/>
      <c r="T80" s="86"/>
      <c r="U80" s="86">
        <f t="shared" si="19"/>
        <v>15</v>
      </c>
      <c r="V80" s="86"/>
      <c r="W80" s="86">
        <f t="shared" si="20"/>
        <v>0</v>
      </c>
      <c r="X80" s="86">
        <v>15</v>
      </c>
      <c r="Y80" s="149"/>
      <c r="Z80" s="149"/>
      <c r="AA80" s="149"/>
      <c r="AB80" s="149"/>
      <c r="AC80" s="173">
        <f t="shared" si="18"/>
        <v>0</v>
      </c>
      <c r="AD80" s="196"/>
      <c r="AE80" s="196"/>
      <c r="AF80" s="196"/>
      <c r="AG80" s="196"/>
      <c r="AH80" s="18"/>
      <c r="AI80" s="17" t="s">
        <v>1245</v>
      </c>
      <c r="AJ80" s="17" t="s">
        <v>1263</v>
      </c>
      <c r="AK80" s="17"/>
      <c r="AL80" s="17"/>
      <c r="AM80" s="16"/>
      <c r="AN80" s="16" t="s">
        <v>144</v>
      </c>
      <c r="AO80" s="16"/>
      <c r="AP80" s="19"/>
      <c r="AQ80" s="19"/>
      <c r="AR80" s="17"/>
      <c r="AS80" s="17"/>
      <c r="AT80" s="17" t="s">
        <v>1234</v>
      </c>
      <c r="AU80" s="17"/>
      <c r="AV80" s="17"/>
      <c r="AW80" s="17"/>
      <c r="AX80" s="15"/>
      <c r="AY80" s="15" t="s">
        <v>1264</v>
      </c>
      <c r="AZ80" s="192"/>
    </row>
    <row r="81" spans="1:52" s="165" customFormat="1">
      <c r="A81" s="192" t="s">
        <v>160</v>
      </c>
      <c r="B81" s="193"/>
      <c r="C81" s="197" t="s">
        <v>1051</v>
      </c>
      <c r="D81" s="197"/>
      <c r="E81" s="198" t="s">
        <v>1014</v>
      </c>
      <c r="F81" s="199"/>
      <c r="G81" s="200" t="s">
        <v>1284</v>
      </c>
      <c r="H81" s="16">
        <v>6</v>
      </c>
      <c r="I81" s="195"/>
      <c r="J81" s="16"/>
      <c r="K81" s="16"/>
      <c r="L81" s="86"/>
      <c r="M81" s="86"/>
      <c r="N81" s="86"/>
      <c r="O81" s="86"/>
      <c r="P81" s="86"/>
      <c r="Q81" s="86"/>
      <c r="R81" s="86"/>
      <c r="S81" s="86"/>
      <c r="T81" s="86"/>
      <c r="U81" s="86">
        <f>SUM(L81+N81+Q81+T81)</f>
        <v>0</v>
      </c>
      <c r="V81" s="86"/>
      <c r="W81" s="86"/>
      <c r="X81" s="86">
        <f>(L81*M81*1.5)+(N81*O81*P81)+(Q81*R81*S81)+(T81)+(W81)</f>
        <v>0</v>
      </c>
      <c r="Y81" s="86"/>
      <c r="Z81" s="86"/>
      <c r="AA81" s="86"/>
      <c r="AB81" s="86"/>
      <c r="AC81" s="173">
        <f t="shared" si="18"/>
        <v>0</v>
      </c>
      <c r="AD81" s="17"/>
      <c r="AE81" s="17"/>
      <c r="AF81" s="17"/>
      <c r="AG81" s="17"/>
      <c r="AH81" s="18"/>
      <c r="AI81" s="17"/>
      <c r="AJ81" s="17"/>
      <c r="AK81" s="17"/>
      <c r="AL81" s="17"/>
      <c r="AM81" s="16"/>
      <c r="AN81" s="16"/>
      <c r="AO81" s="16"/>
      <c r="AP81" s="19"/>
      <c r="AQ81" s="19"/>
      <c r="AR81" s="17"/>
      <c r="AS81" s="17"/>
      <c r="AT81" s="201"/>
      <c r="AU81" s="17"/>
      <c r="AV81" s="17"/>
      <c r="AW81" s="17"/>
      <c r="AX81" s="15"/>
      <c r="AY81" s="15"/>
      <c r="AZ81" s="192"/>
    </row>
    <row r="82" spans="1:52" s="165" customFormat="1" ht="16">
      <c r="A82" s="192" t="s">
        <v>160</v>
      </c>
      <c r="B82" s="193"/>
      <c r="C82" s="60" t="s">
        <v>1055</v>
      </c>
      <c r="D82" s="60" t="s">
        <v>1063</v>
      </c>
      <c r="E82" s="61" t="s">
        <v>1010</v>
      </c>
      <c r="F82" s="62"/>
      <c r="G82" s="206" t="s">
        <v>1257</v>
      </c>
      <c r="H82" s="16">
        <v>3</v>
      </c>
      <c r="I82" s="195">
        <v>30</v>
      </c>
      <c r="J82" s="16"/>
      <c r="K82" s="16"/>
      <c r="L82" s="86"/>
      <c r="M82" s="86"/>
      <c r="N82" s="86">
        <v>15</v>
      </c>
      <c r="O82" s="86"/>
      <c r="P82" s="86">
        <v>1</v>
      </c>
      <c r="Q82" s="86"/>
      <c r="R82" s="86"/>
      <c r="S82" s="86"/>
      <c r="T82" s="86"/>
      <c r="U82" s="86">
        <f t="shared" ref="U82:U84" si="21">SUM(L82+N82+Q82+T82)</f>
        <v>15</v>
      </c>
      <c r="V82" s="86"/>
      <c r="W82" s="86">
        <f t="shared" ref="W82:W84" si="22">(V82*K82)</f>
        <v>0</v>
      </c>
      <c r="X82" s="86">
        <v>15</v>
      </c>
      <c r="Y82" s="149"/>
      <c r="Z82" s="149"/>
      <c r="AA82" s="149"/>
      <c r="AB82" s="149"/>
      <c r="AC82" s="173">
        <f t="shared" si="18"/>
        <v>0</v>
      </c>
      <c r="AD82" s="196"/>
      <c r="AE82" s="196"/>
      <c r="AF82" s="196"/>
      <c r="AG82" s="196"/>
      <c r="AH82" s="18"/>
      <c r="AI82" s="17" t="s">
        <v>1245</v>
      </c>
      <c r="AJ82" s="17" t="s">
        <v>1258</v>
      </c>
      <c r="AK82" s="17"/>
      <c r="AL82" s="17"/>
      <c r="AM82" s="16"/>
      <c r="AN82" s="16" t="s">
        <v>144</v>
      </c>
      <c r="AO82" s="16"/>
      <c r="AP82" s="19"/>
      <c r="AQ82" s="19"/>
      <c r="AR82" s="17"/>
      <c r="AS82" s="17"/>
      <c r="AT82" s="17" t="s">
        <v>1234</v>
      </c>
      <c r="AU82" s="17"/>
      <c r="AV82" s="17"/>
      <c r="AW82" s="17"/>
      <c r="AX82" s="15"/>
      <c r="AY82" s="15" t="s">
        <v>1182</v>
      </c>
      <c r="AZ82" s="192"/>
    </row>
    <row r="83" spans="1:52" s="165" customFormat="1" ht="16">
      <c r="A83" s="192" t="s">
        <v>160</v>
      </c>
      <c r="B83" s="193"/>
      <c r="C83" s="60" t="s">
        <v>1055</v>
      </c>
      <c r="D83" s="60" t="s">
        <v>1063</v>
      </c>
      <c r="E83" s="61" t="s">
        <v>1010</v>
      </c>
      <c r="F83" s="62"/>
      <c r="G83" s="206" t="s">
        <v>1259</v>
      </c>
      <c r="H83" s="16">
        <v>3</v>
      </c>
      <c r="I83" s="195">
        <v>30</v>
      </c>
      <c r="J83" s="16"/>
      <c r="K83" s="16"/>
      <c r="L83" s="86"/>
      <c r="M83" s="86"/>
      <c r="N83" s="86">
        <v>20</v>
      </c>
      <c r="O83" s="86"/>
      <c r="P83" s="86">
        <v>1</v>
      </c>
      <c r="Q83" s="86"/>
      <c r="R83" s="86"/>
      <c r="S83" s="86"/>
      <c r="T83" s="86"/>
      <c r="U83" s="86">
        <f t="shared" si="21"/>
        <v>20</v>
      </c>
      <c r="V83" s="86"/>
      <c r="W83" s="86">
        <f t="shared" si="22"/>
        <v>0</v>
      </c>
      <c r="X83" s="86">
        <v>20</v>
      </c>
      <c r="Y83" s="149"/>
      <c r="Z83" s="149"/>
      <c r="AA83" s="149"/>
      <c r="AB83" s="149"/>
      <c r="AC83" s="173">
        <f t="shared" si="18"/>
        <v>0</v>
      </c>
      <c r="AD83" s="196"/>
      <c r="AE83" s="196"/>
      <c r="AF83" s="196"/>
      <c r="AG83" s="196"/>
      <c r="AH83" s="18"/>
      <c r="AI83" s="17" t="s">
        <v>1245</v>
      </c>
      <c r="AJ83" s="17" t="s">
        <v>1260</v>
      </c>
      <c r="AK83" s="17"/>
      <c r="AL83" s="17"/>
      <c r="AM83" s="16"/>
      <c r="AN83" s="16" t="s">
        <v>144</v>
      </c>
      <c r="AO83" s="16"/>
      <c r="AP83" s="19"/>
      <c r="AQ83" s="19"/>
      <c r="AR83" s="17"/>
      <c r="AS83" s="17"/>
      <c r="AT83" s="17" t="s">
        <v>1234</v>
      </c>
      <c r="AU83" s="17"/>
      <c r="AV83" s="17"/>
      <c r="AW83" s="17"/>
      <c r="AX83" s="15"/>
      <c r="AY83" s="15" t="s">
        <v>1261</v>
      </c>
      <c r="AZ83" s="192"/>
    </row>
    <row r="84" spans="1:52" s="165" customFormat="1" ht="16">
      <c r="A84" s="192" t="s">
        <v>160</v>
      </c>
      <c r="B84" s="193"/>
      <c r="C84" s="60" t="s">
        <v>1055</v>
      </c>
      <c r="D84" s="60" t="s">
        <v>1063</v>
      </c>
      <c r="E84" s="61" t="s">
        <v>1010</v>
      </c>
      <c r="F84" s="62"/>
      <c r="G84" s="206" t="s">
        <v>1262</v>
      </c>
      <c r="H84" s="16">
        <v>3</v>
      </c>
      <c r="I84" s="195">
        <v>30</v>
      </c>
      <c r="J84" s="16"/>
      <c r="K84" s="16"/>
      <c r="L84" s="86"/>
      <c r="M84" s="86"/>
      <c r="N84" s="86">
        <v>15</v>
      </c>
      <c r="O84" s="86"/>
      <c r="P84" s="86">
        <v>1</v>
      </c>
      <c r="Q84" s="86"/>
      <c r="R84" s="86"/>
      <c r="S84" s="86"/>
      <c r="T84" s="86"/>
      <c r="U84" s="86">
        <f t="shared" si="21"/>
        <v>15</v>
      </c>
      <c r="V84" s="86"/>
      <c r="W84" s="86">
        <f t="shared" si="22"/>
        <v>0</v>
      </c>
      <c r="X84" s="86">
        <v>15</v>
      </c>
      <c r="Y84" s="149"/>
      <c r="Z84" s="149"/>
      <c r="AA84" s="149"/>
      <c r="AB84" s="149"/>
      <c r="AC84" s="173">
        <f t="shared" si="18"/>
        <v>0</v>
      </c>
      <c r="AD84" s="196"/>
      <c r="AE84" s="196"/>
      <c r="AF84" s="196"/>
      <c r="AG84" s="196"/>
      <c r="AH84" s="18"/>
      <c r="AI84" s="17" t="s">
        <v>1245</v>
      </c>
      <c r="AJ84" s="17" t="s">
        <v>1263</v>
      </c>
      <c r="AK84" s="17"/>
      <c r="AL84" s="17"/>
      <c r="AM84" s="16"/>
      <c r="AN84" s="16" t="s">
        <v>144</v>
      </c>
      <c r="AO84" s="16"/>
      <c r="AP84" s="19"/>
      <c r="AQ84" s="19"/>
      <c r="AR84" s="17"/>
      <c r="AS84" s="17"/>
      <c r="AT84" s="17" t="s">
        <v>1234</v>
      </c>
      <c r="AU84" s="17"/>
      <c r="AV84" s="17"/>
      <c r="AW84" s="17"/>
      <c r="AX84" s="15"/>
      <c r="AY84" s="15" t="s">
        <v>1264</v>
      </c>
      <c r="AZ84" s="192"/>
    </row>
    <row r="85" spans="1:52" s="165" customFormat="1" ht="16">
      <c r="A85" s="192" t="s">
        <v>160</v>
      </c>
      <c r="B85" s="193"/>
      <c r="C85" s="60"/>
      <c r="D85" s="60"/>
      <c r="E85" s="61" t="s">
        <v>1010</v>
      </c>
      <c r="F85" s="62"/>
      <c r="G85" s="206" t="s">
        <v>1265</v>
      </c>
      <c r="H85" s="16">
        <v>3</v>
      </c>
      <c r="I85" s="16"/>
      <c r="J85" s="16"/>
      <c r="K85" s="16"/>
      <c r="L85" s="86"/>
      <c r="M85" s="86"/>
      <c r="N85" s="86"/>
      <c r="O85" s="86"/>
      <c r="P85" s="86"/>
      <c r="Q85" s="86"/>
      <c r="R85" s="86"/>
      <c r="S85" s="86"/>
      <c r="T85" s="86"/>
      <c r="U85" s="86"/>
      <c r="V85" s="86"/>
      <c r="W85" s="86"/>
      <c r="X85" s="202"/>
      <c r="Y85" s="149"/>
      <c r="Z85" s="149"/>
      <c r="AA85" s="149"/>
      <c r="AB85" s="149"/>
      <c r="AC85" s="173">
        <f t="shared" si="18"/>
        <v>0</v>
      </c>
      <c r="AD85" s="196"/>
      <c r="AE85" s="196"/>
      <c r="AF85" s="196"/>
      <c r="AG85" s="196"/>
      <c r="AH85" s="18"/>
      <c r="AI85" s="17"/>
      <c r="AJ85" s="17"/>
      <c r="AK85" s="17"/>
      <c r="AL85" s="17"/>
      <c r="AM85" s="16"/>
      <c r="AN85" s="16"/>
      <c r="AO85" s="16"/>
      <c r="AP85" s="19"/>
      <c r="AQ85" s="19"/>
      <c r="AR85" s="17"/>
      <c r="AS85" s="17"/>
      <c r="AT85" s="17" t="s">
        <v>1234</v>
      </c>
      <c r="AU85" s="17"/>
      <c r="AV85" s="17"/>
      <c r="AW85" s="17"/>
      <c r="AX85" s="15"/>
      <c r="AY85" s="15"/>
      <c r="AZ85" s="192"/>
    </row>
    <row r="86" spans="1:52" s="165" customFormat="1" ht="13" customHeight="1">
      <c r="A86" s="192" t="s">
        <v>160</v>
      </c>
      <c r="B86" s="193"/>
      <c r="C86" s="60"/>
      <c r="D86" s="60"/>
      <c r="E86" s="61" t="s">
        <v>1010</v>
      </c>
      <c r="F86" s="62"/>
      <c r="G86" s="206" t="s">
        <v>1266</v>
      </c>
      <c r="H86" s="16">
        <v>3</v>
      </c>
      <c r="I86" s="16"/>
      <c r="J86" s="16"/>
      <c r="K86" s="16"/>
      <c r="L86" s="86"/>
      <c r="M86" s="86"/>
      <c r="N86" s="86"/>
      <c r="O86" s="86"/>
      <c r="P86" s="86"/>
      <c r="Q86" s="86"/>
      <c r="R86" s="86"/>
      <c r="S86" s="86"/>
      <c r="T86" s="86"/>
      <c r="U86" s="86"/>
      <c r="V86" s="86"/>
      <c r="W86" s="86"/>
      <c r="X86" s="202"/>
      <c r="Y86" s="149"/>
      <c r="Z86" s="149"/>
      <c r="AA86" s="149"/>
      <c r="AB86" s="149"/>
      <c r="AC86" s="173">
        <f t="shared" si="18"/>
        <v>0</v>
      </c>
      <c r="AD86" s="196"/>
      <c r="AE86" s="196"/>
      <c r="AF86" s="196"/>
      <c r="AG86" s="196"/>
      <c r="AH86" s="18"/>
      <c r="AI86" s="17"/>
      <c r="AJ86" s="17"/>
      <c r="AK86" s="17"/>
      <c r="AL86" s="17"/>
      <c r="AM86" s="16"/>
      <c r="AN86" s="16"/>
      <c r="AO86" s="16"/>
      <c r="AP86" s="19"/>
      <c r="AQ86" s="19"/>
      <c r="AR86" s="17"/>
      <c r="AS86" s="17"/>
      <c r="AT86" s="17"/>
      <c r="AU86" s="17"/>
      <c r="AV86" s="17"/>
      <c r="AW86" s="17"/>
      <c r="AX86" s="15"/>
      <c r="AY86" s="15"/>
      <c r="AZ86" s="192"/>
    </row>
    <row r="87" spans="1:52" s="165" customFormat="1" ht="16">
      <c r="A87" s="192" t="s">
        <v>160</v>
      </c>
      <c r="B87" s="193"/>
      <c r="C87" s="60"/>
      <c r="D87" s="60"/>
      <c r="E87" s="61" t="s">
        <v>1010</v>
      </c>
      <c r="F87" s="62"/>
      <c r="G87" s="206" t="s">
        <v>1267</v>
      </c>
      <c r="H87" s="16">
        <v>3</v>
      </c>
      <c r="I87" s="16"/>
      <c r="J87" s="16"/>
      <c r="K87" s="16"/>
      <c r="L87" s="86"/>
      <c r="M87" s="86"/>
      <c r="N87" s="86"/>
      <c r="O87" s="86"/>
      <c r="P87" s="86"/>
      <c r="Q87" s="86"/>
      <c r="R87" s="86"/>
      <c r="S87" s="86"/>
      <c r="T87" s="86"/>
      <c r="U87" s="86"/>
      <c r="V87" s="86"/>
      <c r="W87" s="86"/>
      <c r="X87" s="202"/>
      <c r="Y87" s="149"/>
      <c r="Z87" s="149"/>
      <c r="AA87" s="149"/>
      <c r="AB87" s="149"/>
      <c r="AC87" s="173">
        <f t="shared" si="18"/>
        <v>0</v>
      </c>
      <c r="AD87" s="196"/>
      <c r="AE87" s="196"/>
      <c r="AF87" s="196"/>
      <c r="AG87" s="196"/>
      <c r="AH87" s="18"/>
      <c r="AI87" s="17"/>
      <c r="AJ87" s="17"/>
      <c r="AK87" s="17"/>
      <c r="AL87" s="17"/>
      <c r="AM87" s="16"/>
      <c r="AN87" s="16"/>
      <c r="AO87" s="16"/>
      <c r="AP87" s="19"/>
      <c r="AQ87" s="19"/>
      <c r="AR87" s="17"/>
      <c r="AS87" s="17"/>
      <c r="AT87" s="17"/>
      <c r="AU87" s="17"/>
      <c r="AV87" s="17"/>
      <c r="AW87" s="17"/>
      <c r="AX87" s="15"/>
      <c r="AY87" s="15"/>
      <c r="AZ87" s="192"/>
    </row>
    <row r="88" spans="1:52" s="165" customFormat="1" ht="16">
      <c r="A88" s="192" t="s">
        <v>160</v>
      </c>
      <c r="B88" s="193"/>
      <c r="C88" s="60"/>
      <c r="D88" s="60"/>
      <c r="E88" s="61" t="s">
        <v>1010</v>
      </c>
      <c r="F88" s="62"/>
      <c r="G88" s="206" t="s">
        <v>1268</v>
      </c>
      <c r="H88" s="16">
        <v>3</v>
      </c>
      <c r="I88" s="16"/>
      <c r="J88" s="16"/>
      <c r="K88" s="16"/>
      <c r="L88" s="86"/>
      <c r="M88" s="86"/>
      <c r="N88" s="86"/>
      <c r="O88" s="86"/>
      <c r="P88" s="86"/>
      <c r="Q88" s="86"/>
      <c r="R88" s="86"/>
      <c r="S88" s="86"/>
      <c r="T88" s="86"/>
      <c r="U88" s="86"/>
      <c r="V88" s="86"/>
      <c r="W88" s="86"/>
      <c r="X88" s="202"/>
      <c r="Y88" s="149"/>
      <c r="Z88" s="149"/>
      <c r="AA88" s="149"/>
      <c r="AB88" s="149"/>
      <c r="AC88" s="173">
        <f t="shared" si="18"/>
        <v>0</v>
      </c>
      <c r="AD88" s="196"/>
      <c r="AE88" s="196"/>
      <c r="AF88" s="196"/>
      <c r="AG88" s="196"/>
      <c r="AH88" s="18"/>
      <c r="AI88" s="17"/>
      <c r="AJ88" s="17"/>
      <c r="AK88" s="17"/>
      <c r="AL88" s="17"/>
      <c r="AM88" s="16"/>
      <c r="AN88" s="16"/>
      <c r="AO88" s="16"/>
      <c r="AP88" s="19"/>
      <c r="AQ88" s="19"/>
      <c r="AR88" s="17"/>
      <c r="AS88" s="17"/>
      <c r="AT88" s="17"/>
      <c r="AU88" s="17"/>
      <c r="AV88" s="17"/>
      <c r="AW88" s="17"/>
      <c r="AX88" s="15"/>
      <c r="AY88" s="15"/>
      <c r="AZ88" s="192"/>
    </row>
    <row r="89" spans="1:52" s="165" customFormat="1" ht="23" customHeight="1">
      <c r="A89" s="192" t="s">
        <v>160</v>
      </c>
      <c r="B89" s="207"/>
      <c r="C89" s="208"/>
      <c r="D89" s="208"/>
      <c r="E89" s="209" t="s">
        <v>1010</v>
      </c>
      <c r="F89" s="62"/>
      <c r="G89" s="206" t="s">
        <v>1269</v>
      </c>
      <c r="H89" s="16">
        <v>3</v>
      </c>
      <c r="I89" s="210"/>
      <c r="J89" s="210"/>
      <c r="K89" s="210"/>
      <c r="L89" s="150"/>
      <c r="M89" s="150"/>
      <c r="N89" s="150"/>
      <c r="O89" s="150"/>
      <c r="P89" s="150"/>
      <c r="Q89" s="150"/>
      <c r="R89" s="150"/>
      <c r="S89" s="150"/>
      <c r="T89" s="150"/>
      <c r="U89" s="86"/>
      <c r="V89" s="86"/>
      <c r="W89" s="86"/>
      <c r="X89" s="202"/>
      <c r="Y89" s="149"/>
      <c r="Z89" s="149"/>
      <c r="AA89" s="149"/>
      <c r="AB89" s="149"/>
      <c r="AC89" s="173">
        <f t="shared" si="18"/>
        <v>0</v>
      </c>
      <c r="AD89" s="211"/>
      <c r="AE89" s="211"/>
      <c r="AF89" s="211"/>
      <c r="AG89" s="211"/>
      <c r="AH89" s="212"/>
      <c r="AI89" s="17"/>
      <c r="AJ89" s="213"/>
      <c r="AK89" s="213"/>
      <c r="AL89" s="213"/>
      <c r="AM89" s="210"/>
      <c r="AN89" s="210"/>
      <c r="AO89" s="210"/>
      <c r="AP89" s="214"/>
      <c r="AQ89" s="214"/>
      <c r="AR89" s="213"/>
      <c r="AS89" s="213"/>
      <c r="AT89" s="213"/>
      <c r="AU89" s="213"/>
      <c r="AV89" s="213"/>
      <c r="AW89" s="213"/>
      <c r="AX89" s="215"/>
      <c r="AY89" s="215"/>
      <c r="AZ89" s="192"/>
    </row>
    <row r="90" spans="1:52" s="165" customFormat="1" ht="19" customHeight="1">
      <c r="A90" s="192" t="s">
        <v>160</v>
      </c>
      <c r="B90" s="207"/>
      <c r="C90" s="208"/>
      <c r="D90" s="208"/>
      <c r="E90" s="209" t="s">
        <v>1010</v>
      </c>
      <c r="F90" s="62"/>
      <c r="G90" s="206" t="s">
        <v>1270</v>
      </c>
      <c r="H90" s="16">
        <v>3</v>
      </c>
      <c r="I90" s="210"/>
      <c r="J90" s="210"/>
      <c r="K90" s="210"/>
      <c r="L90" s="150"/>
      <c r="M90" s="150"/>
      <c r="N90" s="150"/>
      <c r="O90" s="150"/>
      <c r="P90" s="150"/>
      <c r="Q90" s="150"/>
      <c r="R90" s="150"/>
      <c r="S90" s="150"/>
      <c r="T90" s="150"/>
      <c r="U90" s="86"/>
      <c r="V90" s="86"/>
      <c r="W90" s="86"/>
      <c r="X90" s="202"/>
      <c r="Y90" s="149"/>
      <c r="Z90" s="149"/>
      <c r="AA90" s="149"/>
      <c r="AB90" s="149"/>
      <c r="AC90" s="173">
        <f t="shared" si="18"/>
        <v>0</v>
      </c>
      <c r="AD90" s="211"/>
      <c r="AE90" s="211"/>
      <c r="AF90" s="211"/>
      <c r="AG90" s="211"/>
      <c r="AH90" s="212"/>
      <c r="AI90" s="17"/>
      <c r="AJ90" s="213"/>
      <c r="AK90" s="213"/>
      <c r="AL90" s="213"/>
      <c r="AM90" s="210"/>
      <c r="AN90" s="210"/>
      <c r="AO90" s="210"/>
      <c r="AP90" s="214"/>
      <c r="AQ90" s="214"/>
      <c r="AR90" s="213"/>
      <c r="AS90" s="213"/>
      <c r="AT90" s="213"/>
      <c r="AU90" s="213"/>
      <c r="AV90" s="213"/>
      <c r="AW90" s="213"/>
      <c r="AX90" s="215"/>
      <c r="AY90" s="215"/>
      <c r="AZ90" s="192"/>
    </row>
    <row r="91" spans="1:52" s="165" customFormat="1" ht="16">
      <c r="A91" s="192" t="s">
        <v>160</v>
      </c>
      <c r="B91" s="193"/>
      <c r="C91" s="60"/>
      <c r="D91" s="60"/>
      <c r="E91" s="61" t="s">
        <v>1010</v>
      </c>
      <c r="F91" s="62"/>
      <c r="G91" s="206" t="s">
        <v>1271</v>
      </c>
      <c r="H91" s="16">
        <v>3</v>
      </c>
      <c r="I91" s="16"/>
      <c r="J91" s="16"/>
      <c r="K91" s="16"/>
      <c r="L91" s="86"/>
      <c r="M91" s="86"/>
      <c r="N91" s="86"/>
      <c r="O91" s="86"/>
      <c r="P91" s="86"/>
      <c r="Q91" s="86"/>
      <c r="R91" s="86"/>
      <c r="S91" s="86"/>
      <c r="T91" s="86"/>
      <c r="U91" s="86"/>
      <c r="V91" s="86"/>
      <c r="W91" s="86"/>
      <c r="X91" s="202"/>
      <c r="Y91" s="149"/>
      <c r="Z91" s="149"/>
      <c r="AA91" s="149"/>
      <c r="AB91" s="149"/>
      <c r="AC91" s="173">
        <f t="shared" si="18"/>
        <v>0</v>
      </c>
      <c r="AD91" s="196"/>
      <c r="AE91" s="196"/>
      <c r="AF91" s="196"/>
      <c r="AG91" s="196"/>
      <c r="AH91" s="18"/>
      <c r="AI91" s="17"/>
      <c r="AJ91" s="17"/>
      <c r="AK91" s="17"/>
      <c r="AL91" s="17"/>
      <c r="AM91" s="16"/>
      <c r="AN91" s="16"/>
      <c r="AO91" s="16"/>
      <c r="AP91" s="19"/>
      <c r="AQ91" s="19"/>
      <c r="AR91" s="17"/>
      <c r="AS91" s="17"/>
      <c r="AT91" s="17"/>
      <c r="AU91" s="17"/>
      <c r="AV91" s="17"/>
      <c r="AW91" s="17"/>
      <c r="AX91" s="15"/>
      <c r="AY91" s="15"/>
      <c r="AZ91" s="192"/>
    </row>
    <row r="92" spans="1:52" ht="19">
      <c r="A92" s="87"/>
      <c r="B92" s="488" t="s">
        <v>1098</v>
      </c>
      <c r="C92" s="488"/>
      <c r="D92" s="488"/>
      <c r="E92" s="488"/>
      <c r="F92" s="489"/>
      <c r="G92" s="152">
        <v>30</v>
      </c>
      <c r="H92" s="153">
        <f>SUM(H76,H70,H65,H62)</f>
        <v>30</v>
      </c>
      <c r="I92" s="153"/>
      <c r="J92" s="153"/>
      <c r="K92" s="153"/>
      <c r="L92" s="153">
        <f>SUM(L76,L70,L65,L62)</f>
        <v>168</v>
      </c>
      <c r="M92" s="154"/>
      <c r="N92" s="153">
        <f>SUM(N76,N70,N65,N62)</f>
        <v>60</v>
      </c>
      <c r="O92" s="154"/>
      <c r="P92" s="154"/>
      <c r="Q92" s="153">
        <f>SUM(Q76,Q70,Q65,Q62)</f>
        <v>0</v>
      </c>
      <c r="R92" s="154"/>
      <c r="S92" s="154"/>
      <c r="T92" s="153">
        <f>SUM(T76,T70,T65,T62)</f>
        <v>0</v>
      </c>
      <c r="U92" s="155">
        <f t="shared" ref="U92" si="23">SUM(U76,U70,U65,U62)</f>
        <v>454</v>
      </c>
      <c r="V92" s="155"/>
      <c r="W92" s="155">
        <f t="shared" ref="W92" si="24">SUM(W63:W91)</f>
        <v>0</v>
      </c>
      <c r="X92" s="155">
        <f t="shared" ref="X92:AB92" si="25">SUM(X76,X70,X65,X62)</f>
        <v>616</v>
      </c>
      <c r="Y92" s="155">
        <f t="shared" si="25"/>
        <v>486</v>
      </c>
      <c r="Z92" s="155">
        <f t="shared" si="25"/>
        <v>0</v>
      </c>
      <c r="AA92" s="155">
        <f t="shared" si="25"/>
        <v>0</v>
      </c>
      <c r="AB92" s="155">
        <f t="shared" si="25"/>
        <v>0</v>
      </c>
      <c r="AC92" s="155">
        <f>SUM(AC76,AC70,AC65,AC62)</f>
        <v>486</v>
      </c>
      <c r="AD92" s="153"/>
      <c r="AE92" s="156"/>
      <c r="AF92" s="156"/>
      <c r="AG92" s="156"/>
      <c r="AH92" s="157"/>
      <c r="AI92" s="153"/>
      <c r="AJ92" s="153"/>
      <c r="AK92" s="153"/>
      <c r="AL92" s="153"/>
      <c r="AM92" s="153"/>
      <c r="AN92" s="153"/>
      <c r="AO92" s="153"/>
      <c r="AP92" s="156"/>
      <c r="AQ92" s="156"/>
      <c r="AR92" s="153"/>
      <c r="AS92" s="153"/>
      <c r="AT92" s="153"/>
      <c r="AU92" s="156"/>
      <c r="AV92" s="156"/>
      <c r="AW92" s="156"/>
      <c r="AX92" s="153"/>
      <c r="AY92" s="153"/>
      <c r="AZ92" s="247"/>
    </row>
    <row r="93" spans="1:52">
      <c r="A93" s="87"/>
      <c r="B93" s="87"/>
      <c r="C93" s="87"/>
      <c r="D93" s="87"/>
      <c r="E93" s="87"/>
      <c r="F93" s="89"/>
      <c r="G93" s="87"/>
      <c r="AH93" s="96"/>
      <c r="AI93" s="87"/>
      <c r="AJ93" s="87"/>
      <c r="AK93" s="87"/>
      <c r="AL93" s="87"/>
      <c r="AM93" s="87"/>
      <c r="AN93" s="87"/>
      <c r="AO93" s="87"/>
      <c r="AP93" s="87"/>
      <c r="AQ93" s="87"/>
      <c r="AR93" s="87"/>
      <c r="AS93" s="87"/>
      <c r="AT93" s="87"/>
      <c r="AU93" s="87"/>
      <c r="AV93" s="87"/>
      <c r="AW93" s="87"/>
      <c r="AX93" s="87"/>
      <c r="AY93" s="87"/>
      <c r="AZ93" s="87"/>
    </row>
    <row r="94" spans="1:52">
      <c r="A94" s="87"/>
      <c r="B94" s="87"/>
      <c r="C94" s="87"/>
      <c r="D94" s="87"/>
      <c r="E94" s="87"/>
      <c r="F94" s="89"/>
      <c r="G94" s="87"/>
      <c r="AH94" s="87"/>
      <c r="AI94" s="87"/>
      <c r="AJ94" s="87"/>
      <c r="AK94" s="87"/>
      <c r="AL94" s="87"/>
      <c r="AM94" s="87"/>
      <c r="AN94" s="87"/>
      <c r="AO94" s="87"/>
      <c r="AP94" s="87"/>
      <c r="AQ94" s="87"/>
      <c r="AR94" s="87"/>
      <c r="AS94" s="87"/>
      <c r="AT94" s="87"/>
      <c r="AU94" s="87"/>
      <c r="AV94" s="87"/>
      <c r="AW94" s="87"/>
      <c r="AX94" s="87"/>
      <c r="AY94" s="87"/>
      <c r="AZ94" s="87"/>
    </row>
    <row r="96" spans="1:52" ht="20">
      <c r="A96" s="29" t="s">
        <v>197</v>
      </c>
      <c r="B96" s="486" t="s">
        <v>198</v>
      </c>
      <c r="C96" s="486"/>
      <c r="D96" s="7"/>
      <c r="E96" s="7"/>
      <c r="F96" s="87"/>
      <c r="G96" s="87"/>
      <c r="AH96" s="87"/>
      <c r="AI96" s="87"/>
      <c r="AJ96" s="87"/>
      <c r="AK96" s="87"/>
      <c r="AL96" s="87"/>
      <c r="AM96" s="87"/>
      <c r="AN96" s="87"/>
      <c r="AO96" s="87"/>
      <c r="AP96" s="87"/>
      <c r="AQ96" s="87"/>
      <c r="AR96" s="87"/>
      <c r="AS96" s="87"/>
      <c r="AT96" s="87"/>
      <c r="AU96" s="87"/>
      <c r="AV96" s="87"/>
      <c r="AW96" s="87"/>
      <c r="AX96" s="87"/>
      <c r="AY96" s="87"/>
      <c r="AZ96" s="87"/>
    </row>
    <row r="97" spans="1:52" ht="16">
      <c r="A97" s="145"/>
      <c r="B97" s="145"/>
      <c r="C97" s="124"/>
      <c r="D97" s="124"/>
      <c r="E97" s="124"/>
      <c r="F97" s="124"/>
      <c r="G97" s="124"/>
      <c r="H97" s="124"/>
      <c r="I97" s="124"/>
      <c r="J97" s="124"/>
      <c r="K97" s="124"/>
      <c r="L97" s="114"/>
      <c r="M97" s="114"/>
      <c r="N97" s="114"/>
      <c r="O97" s="114"/>
      <c r="P97" s="114"/>
      <c r="Q97" s="114"/>
      <c r="R97" s="114"/>
      <c r="S97" s="114"/>
      <c r="T97" s="114"/>
      <c r="U97" s="114"/>
      <c r="V97" s="114"/>
      <c r="W97" s="114"/>
      <c r="X97" s="114"/>
      <c r="Y97" s="450" t="s">
        <v>1101</v>
      </c>
      <c r="Z97" s="451"/>
      <c r="AA97" s="451"/>
      <c r="AB97" s="451"/>
      <c r="AC97" s="452"/>
      <c r="AD97" s="469" t="s">
        <v>1133</v>
      </c>
      <c r="AE97" s="469"/>
      <c r="AF97" s="469"/>
      <c r="AG97" s="469"/>
      <c r="AH97" s="114"/>
      <c r="AI97" s="124"/>
      <c r="AJ97" s="124"/>
      <c r="AK97" s="124"/>
      <c r="AL97" s="124"/>
      <c r="AM97" s="124"/>
      <c r="AN97" s="124"/>
      <c r="AO97" s="124"/>
      <c r="AP97" s="124"/>
      <c r="AQ97" s="124"/>
      <c r="AR97" s="124"/>
      <c r="AS97" s="124"/>
      <c r="AT97" s="124"/>
      <c r="AU97" s="124"/>
      <c r="AV97" s="124"/>
      <c r="AW97" s="124"/>
      <c r="AX97" s="124"/>
      <c r="AY97" s="124"/>
      <c r="AZ97" s="124"/>
    </row>
    <row r="98" spans="1:52" ht="16.5" customHeight="1">
      <c r="A98" s="431" t="s">
        <v>65</v>
      </c>
      <c r="B98" s="431" t="s">
        <v>1134</v>
      </c>
      <c r="C98" s="503" t="s">
        <v>69</v>
      </c>
      <c r="D98" s="504"/>
      <c r="E98" s="504"/>
      <c r="F98" s="505"/>
      <c r="G98" s="431" t="s">
        <v>70</v>
      </c>
      <c r="H98" s="431" t="s">
        <v>1135</v>
      </c>
      <c r="I98" s="431" t="s">
        <v>166</v>
      </c>
      <c r="J98" s="431" t="s">
        <v>79</v>
      </c>
      <c r="K98" s="431" t="s">
        <v>80</v>
      </c>
      <c r="L98" s="475" t="s">
        <v>76</v>
      </c>
      <c r="M98" s="476"/>
      <c r="N98" s="476"/>
      <c r="O98" s="476"/>
      <c r="P98" s="476"/>
      <c r="Q98" s="476"/>
      <c r="R98" s="476"/>
      <c r="S98" s="476"/>
      <c r="T98" s="476"/>
      <c r="U98" s="477"/>
      <c r="V98" s="455" t="s">
        <v>1136</v>
      </c>
      <c r="W98" s="456"/>
      <c r="X98" s="431" t="s">
        <v>167</v>
      </c>
      <c r="Y98" s="446" t="s">
        <v>1102</v>
      </c>
      <c r="Z98" s="453" t="s">
        <v>1137</v>
      </c>
      <c r="AA98" s="446" t="s">
        <v>1103</v>
      </c>
      <c r="AB98" s="446" t="s">
        <v>1104</v>
      </c>
      <c r="AC98" s="446" t="s">
        <v>1105</v>
      </c>
      <c r="AD98" s="459" t="s">
        <v>168</v>
      </c>
      <c r="AE98" s="460" t="s">
        <v>1138</v>
      </c>
      <c r="AF98" s="459" t="s">
        <v>1139</v>
      </c>
      <c r="AG98" s="459" t="s">
        <v>1140</v>
      </c>
      <c r="AH98" s="410" t="s">
        <v>169</v>
      </c>
      <c r="AI98" s="410" t="s">
        <v>1141</v>
      </c>
      <c r="AJ98" s="410"/>
      <c r="AK98" s="410"/>
      <c r="AL98" s="410"/>
      <c r="AM98" s="410"/>
      <c r="AN98" s="410" t="s">
        <v>170</v>
      </c>
      <c r="AO98" s="410"/>
      <c r="AP98" s="410"/>
      <c r="AQ98" s="410"/>
      <c r="AR98" s="410"/>
      <c r="AS98" s="410"/>
      <c r="AT98" s="410"/>
      <c r="AU98" s="410"/>
      <c r="AV98" s="410"/>
      <c r="AW98" s="411" t="s">
        <v>86</v>
      </c>
      <c r="AX98" s="412"/>
      <c r="AY98" s="413" t="s">
        <v>171</v>
      </c>
      <c r="AZ98" s="491" t="s">
        <v>88</v>
      </c>
    </row>
    <row r="99" spans="1:52" ht="14.25" customHeight="1">
      <c r="A99" s="432"/>
      <c r="B99" s="432"/>
      <c r="C99" s="506"/>
      <c r="D99" s="507"/>
      <c r="E99" s="507"/>
      <c r="F99" s="508"/>
      <c r="G99" s="432"/>
      <c r="H99" s="432"/>
      <c r="I99" s="432"/>
      <c r="J99" s="432"/>
      <c r="K99" s="432"/>
      <c r="L99" s="478"/>
      <c r="M99" s="479"/>
      <c r="N99" s="479"/>
      <c r="O99" s="479"/>
      <c r="P99" s="479"/>
      <c r="Q99" s="479"/>
      <c r="R99" s="479"/>
      <c r="S99" s="479"/>
      <c r="T99" s="479"/>
      <c r="U99" s="480"/>
      <c r="V99" s="457"/>
      <c r="W99" s="458"/>
      <c r="X99" s="432"/>
      <c r="Y99" s="447"/>
      <c r="Z99" s="454"/>
      <c r="AA99" s="447"/>
      <c r="AB99" s="447"/>
      <c r="AC99" s="447"/>
      <c r="AD99" s="459"/>
      <c r="AE99" s="460"/>
      <c r="AF99" s="459"/>
      <c r="AG99" s="459"/>
      <c r="AH99" s="410"/>
      <c r="AI99" s="410"/>
      <c r="AJ99" s="410"/>
      <c r="AK99" s="410"/>
      <c r="AL99" s="410"/>
      <c r="AM99" s="410"/>
      <c r="AN99" s="416" t="s">
        <v>172</v>
      </c>
      <c r="AO99" s="416"/>
      <c r="AP99" s="416"/>
      <c r="AQ99" s="416"/>
      <c r="AR99" s="416"/>
      <c r="AS99" s="416"/>
      <c r="AT99" s="417" t="s">
        <v>1142</v>
      </c>
      <c r="AU99" s="417"/>
      <c r="AV99" s="417"/>
      <c r="AW99" s="418" t="s">
        <v>173</v>
      </c>
      <c r="AX99" s="418" t="s">
        <v>174</v>
      </c>
      <c r="AY99" s="414"/>
      <c r="AZ99" s="491"/>
    </row>
    <row r="100" spans="1:52" ht="16.5" customHeight="1">
      <c r="A100" s="432"/>
      <c r="B100" s="432"/>
      <c r="C100" s="509"/>
      <c r="D100" s="510"/>
      <c r="E100" s="510"/>
      <c r="F100" s="511"/>
      <c r="G100" s="432"/>
      <c r="H100" s="432"/>
      <c r="I100" s="432"/>
      <c r="J100" s="432"/>
      <c r="K100" s="432"/>
      <c r="L100" s="431" t="s">
        <v>175</v>
      </c>
      <c r="M100" s="431" t="s">
        <v>176</v>
      </c>
      <c r="N100" s="431" t="s">
        <v>177</v>
      </c>
      <c r="O100" s="431" t="s">
        <v>178</v>
      </c>
      <c r="P100" s="431" t="s">
        <v>1147</v>
      </c>
      <c r="Q100" s="431" t="s">
        <v>179</v>
      </c>
      <c r="R100" s="431" t="s">
        <v>180</v>
      </c>
      <c r="S100" s="431" t="s">
        <v>1148</v>
      </c>
      <c r="T100" s="431" t="s">
        <v>181</v>
      </c>
      <c r="U100" s="431" t="s">
        <v>1099</v>
      </c>
      <c r="V100" s="462" t="s">
        <v>1106</v>
      </c>
      <c r="W100" s="465" t="s">
        <v>1107</v>
      </c>
      <c r="X100" s="432"/>
      <c r="Y100" s="447"/>
      <c r="Z100" s="454"/>
      <c r="AA100" s="447"/>
      <c r="AB100" s="447"/>
      <c r="AC100" s="447"/>
      <c r="AD100" s="468" t="s">
        <v>182</v>
      </c>
      <c r="AE100" s="468" t="s">
        <v>183</v>
      </c>
      <c r="AF100" s="468" t="s">
        <v>183</v>
      </c>
      <c r="AG100" s="468" t="s">
        <v>183</v>
      </c>
      <c r="AH100" s="418" t="s">
        <v>184</v>
      </c>
      <c r="AI100" s="418" t="s">
        <v>185</v>
      </c>
      <c r="AJ100" s="418" t="s">
        <v>1143</v>
      </c>
      <c r="AK100" s="418" t="s">
        <v>1144</v>
      </c>
      <c r="AL100" s="418" t="s">
        <v>186</v>
      </c>
      <c r="AM100" s="418" t="s">
        <v>187</v>
      </c>
      <c r="AN100" s="419" t="s">
        <v>188</v>
      </c>
      <c r="AO100" s="419"/>
      <c r="AP100" s="419"/>
      <c r="AQ100" s="418" t="s">
        <v>189</v>
      </c>
      <c r="AR100" s="418" t="s">
        <v>190</v>
      </c>
      <c r="AS100" s="418" t="s">
        <v>1145</v>
      </c>
      <c r="AT100" s="418" t="s">
        <v>1146</v>
      </c>
      <c r="AU100" s="418" t="s">
        <v>191</v>
      </c>
      <c r="AV100" s="418" t="s">
        <v>190</v>
      </c>
      <c r="AW100" s="418"/>
      <c r="AX100" s="418"/>
      <c r="AY100" s="414"/>
      <c r="AZ100" s="491"/>
    </row>
    <row r="101" spans="1:52" ht="14.5" customHeight="1">
      <c r="A101" s="432"/>
      <c r="B101" s="432"/>
      <c r="C101" s="431" t="s">
        <v>192</v>
      </c>
      <c r="D101" s="525" t="s">
        <v>83</v>
      </c>
      <c r="E101" s="431" t="s">
        <v>193</v>
      </c>
      <c r="F101" s="431" t="s">
        <v>210</v>
      </c>
      <c r="G101" s="432"/>
      <c r="H101" s="432"/>
      <c r="I101" s="432"/>
      <c r="J101" s="432"/>
      <c r="K101" s="432"/>
      <c r="L101" s="432"/>
      <c r="M101" s="432"/>
      <c r="N101" s="432"/>
      <c r="O101" s="432"/>
      <c r="P101" s="432"/>
      <c r="Q101" s="432"/>
      <c r="R101" s="432"/>
      <c r="S101" s="432"/>
      <c r="T101" s="432"/>
      <c r="U101" s="432"/>
      <c r="V101" s="463"/>
      <c r="W101" s="466"/>
      <c r="X101" s="432"/>
      <c r="Y101" s="447"/>
      <c r="Z101" s="454"/>
      <c r="AA101" s="447"/>
      <c r="AB101" s="447"/>
      <c r="AC101" s="447"/>
      <c r="AD101" s="468"/>
      <c r="AE101" s="468"/>
      <c r="AF101" s="468"/>
      <c r="AG101" s="468"/>
      <c r="AH101" s="418"/>
      <c r="AI101" s="418"/>
      <c r="AJ101" s="418"/>
      <c r="AK101" s="418"/>
      <c r="AL101" s="418"/>
      <c r="AM101" s="418"/>
      <c r="AN101" s="420" t="s">
        <v>194</v>
      </c>
      <c r="AO101" s="490" t="s">
        <v>195</v>
      </c>
      <c r="AP101" s="418" t="s">
        <v>196</v>
      </c>
      <c r="AQ101" s="418"/>
      <c r="AR101" s="418"/>
      <c r="AS101" s="418"/>
      <c r="AT101" s="418"/>
      <c r="AU101" s="418"/>
      <c r="AV101" s="418"/>
      <c r="AW101" s="418"/>
      <c r="AX101" s="418"/>
      <c r="AY101" s="414"/>
      <c r="AZ101" s="491"/>
    </row>
    <row r="102" spans="1:52" ht="27" customHeight="1">
      <c r="A102" s="448"/>
      <c r="B102" s="448"/>
      <c r="C102" s="432"/>
      <c r="D102" s="526"/>
      <c r="E102" s="432"/>
      <c r="F102" s="432"/>
      <c r="G102" s="448"/>
      <c r="H102" s="448"/>
      <c r="I102" s="448"/>
      <c r="J102" s="448"/>
      <c r="K102" s="448"/>
      <c r="L102" s="432"/>
      <c r="M102" s="432"/>
      <c r="N102" s="432"/>
      <c r="O102" s="432"/>
      <c r="P102" s="432"/>
      <c r="Q102" s="432"/>
      <c r="R102" s="432"/>
      <c r="S102" s="432"/>
      <c r="T102" s="432"/>
      <c r="U102" s="432"/>
      <c r="V102" s="464"/>
      <c r="W102" s="467"/>
      <c r="X102" s="448"/>
      <c r="Y102" s="449"/>
      <c r="Z102" s="461"/>
      <c r="AA102" s="449"/>
      <c r="AB102" s="449"/>
      <c r="AC102" s="449"/>
      <c r="AD102" s="468"/>
      <c r="AE102" s="468"/>
      <c r="AF102" s="468"/>
      <c r="AG102" s="468"/>
      <c r="AH102" s="418"/>
      <c r="AI102" s="418"/>
      <c r="AJ102" s="418"/>
      <c r="AK102" s="418"/>
      <c r="AL102" s="418"/>
      <c r="AM102" s="418"/>
      <c r="AN102" s="420"/>
      <c r="AO102" s="420"/>
      <c r="AP102" s="420"/>
      <c r="AQ102" s="418"/>
      <c r="AR102" s="418"/>
      <c r="AS102" s="418"/>
      <c r="AT102" s="418"/>
      <c r="AU102" s="418"/>
      <c r="AV102" s="418"/>
      <c r="AW102" s="418"/>
      <c r="AX102" s="418"/>
      <c r="AY102" s="415"/>
      <c r="AZ102" s="491"/>
    </row>
    <row r="103" spans="1:52" s="222" customFormat="1" ht="30" customHeight="1">
      <c r="A103" s="216" t="s">
        <v>161</v>
      </c>
      <c r="B103" s="217"/>
      <c r="C103" s="218" t="s">
        <v>1051</v>
      </c>
      <c r="D103" s="218" t="s">
        <v>1051</v>
      </c>
      <c r="E103" s="218"/>
      <c r="F103" s="219"/>
      <c r="G103" s="220" t="s">
        <v>1236</v>
      </c>
      <c r="H103" s="221">
        <v>12</v>
      </c>
      <c r="I103" s="221"/>
      <c r="J103" s="221"/>
      <c r="K103" s="221"/>
      <c r="L103" s="216">
        <f>SUM(L104:L105)</f>
        <v>72</v>
      </c>
      <c r="M103" s="216"/>
      <c r="N103" s="216">
        <f>SUM(N104:N105)</f>
        <v>30</v>
      </c>
      <c r="O103" s="216"/>
      <c r="P103" s="216"/>
      <c r="Q103" s="221"/>
      <c r="R103" s="221"/>
      <c r="S103" s="221"/>
      <c r="T103" s="221"/>
      <c r="U103" s="221">
        <f>SUM(L103+N103+Q103+T103)</f>
        <v>102</v>
      </c>
      <c r="V103" s="221"/>
      <c r="W103" s="221">
        <f t="shared" ref="W103" si="26">(V103*K103)</f>
        <v>0</v>
      </c>
      <c r="X103" s="221">
        <f>SUM(X105:X107)</f>
        <v>207</v>
      </c>
      <c r="Y103" s="221">
        <f>SUM(Y105:Y107)</f>
        <v>108</v>
      </c>
      <c r="Z103" s="221">
        <f t="shared" ref="Z103:AC103" si="27">SUM(Z105:Z107)</f>
        <v>0</v>
      </c>
      <c r="AA103" s="221">
        <f t="shared" si="27"/>
        <v>0</v>
      </c>
      <c r="AB103" s="221">
        <f t="shared" si="27"/>
        <v>54</v>
      </c>
      <c r="AC103" s="221">
        <f t="shared" si="27"/>
        <v>0</v>
      </c>
      <c r="AD103" s="217"/>
      <c r="AE103" s="217"/>
      <c r="AF103" s="217"/>
      <c r="AG103" s="217"/>
      <c r="AH103" s="217"/>
      <c r="AI103" s="217"/>
      <c r="AJ103" s="217"/>
      <c r="AK103" s="217"/>
      <c r="AL103" s="217"/>
      <c r="AM103" s="221"/>
      <c r="AN103" s="221"/>
      <c r="AO103" s="221"/>
      <c r="AP103" s="217"/>
      <c r="AQ103" s="217"/>
      <c r="AR103" s="217"/>
      <c r="AS103" s="217"/>
      <c r="AT103" s="217"/>
      <c r="AU103" s="217"/>
      <c r="AV103" s="217"/>
      <c r="AW103" s="217"/>
      <c r="AX103" s="217"/>
      <c r="AY103" s="217"/>
      <c r="AZ103" s="246"/>
    </row>
    <row r="104" spans="1:52" s="165" customFormat="1" ht="14.5" customHeight="1">
      <c r="A104" s="192" t="s">
        <v>161</v>
      </c>
      <c r="B104" s="203"/>
      <c r="C104" s="176" t="s">
        <v>1055</v>
      </c>
      <c r="D104" s="176" t="s">
        <v>1063</v>
      </c>
      <c r="E104" s="204" t="s">
        <v>1010</v>
      </c>
      <c r="F104" s="205"/>
      <c r="G104" s="194" t="s">
        <v>1272</v>
      </c>
      <c r="H104" s="195">
        <v>6</v>
      </c>
      <c r="I104" s="195">
        <v>30</v>
      </c>
      <c r="J104" s="195"/>
      <c r="K104" s="16"/>
      <c r="L104" s="86">
        <v>36</v>
      </c>
      <c r="M104" s="86">
        <v>1</v>
      </c>
      <c r="N104" s="86">
        <v>15</v>
      </c>
      <c r="O104" s="86"/>
      <c r="P104" s="86">
        <v>1</v>
      </c>
      <c r="Q104" s="223"/>
      <c r="R104" s="223"/>
      <c r="S104" s="223"/>
      <c r="T104" s="86"/>
      <c r="U104" s="86">
        <f t="shared" ref="U104:U107" si="28">L104+N104</f>
        <v>51</v>
      </c>
      <c r="V104" s="86"/>
      <c r="W104" s="147"/>
      <c r="X104" s="148">
        <f t="shared" ref="X104:X107" si="29">L104*1.5+N104</f>
        <v>69</v>
      </c>
      <c r="Y104" s="149">
        <f t="shared" ref="Y104:Y106" si="30">L104*1.5</f>
        <v>54</v>
      </c>
      <c r="Z104" s="149"/>
      <c r="AA104" s="149"/>
      <c r="AB104" s="149"/>
      <c r="AC104" s="149"/>
      <c r="AD104" s="196"/>
      <c r="AE104" s="196"/>
      <c r="AF104" s="196"/>
      <c r="AG104" s="196"/>
      <c r="AH104" s="18"/>
      <c r="AI104" s="17" t="s">
        <v>1245</v>
      </c>
      <c r="AJ104" s="17" t="s">
        <v>1189</v>
      </c>
      <c r="AK104" s="17"/>
      <c r="AL104" s="17"/>
      <c r="AM104" s="16"/>
      <c r="AN104" s="16" t="s">
        <v>1242</v>
      </c>
      <c r="AO104" s="16"/>
      <c r="AP104" s="19"/>
      <c r="AQ104" s="19"/>
      <c r="AR104" s="17"/>
      <c r="AS104" s="17"/>
      <c r="AT104" s="17" t="s">
        <v>1234</v>
      </c>
      <c r="AU104" s="17"/>
      <c r="AV104" s="17"/>
      <c r="AW104" s="17" t="s">
        <v>1010</v>
      </c>
      <c r="AX104" s="15"/>
      <c r="AY104" s="15" t="s">
        <v>1181</v>
      </c>
      <c r="AZ104" s="192"/>
    </row>
    <row r="105" spans="1:52" s="165" customFormat="1" ht="14.5" customHeight="1">
      <c r="A105" s="192" t="s">
        <v>161</v>
      </c>
      <c r="B105" s="203"/>
      <c r="C105" s="176" t="s">
        <v>1055</v>
      </c>
      <c r="D105" s="176" t="s">
        <v>1063</v>
      </c>
      <c r="E105" s="204" t="s">
        <v>1010</v>
      </c>
      <c r="F105" s="205"/>
      <c r="G105" s="194" t="s">
        <v>1273</v>
      </c>
      <c r="H105" s="195">
        <v>6</v>
      </c>
      <c r="I105" s="195">
        <v>30</v>
      </c>
      <c r="J105" s="195"/>
      <c r="K105" s="16"/>
      <c r="L105" s="86">
        <v>36</v>
      </c>
      <c r="M105" s="86">
        <v>1</v>
      </c>
      <c r="N105" s="86">
        <v>15</v>
      </c>
      <c r="O105" s="86"/>
      <c r="P105" s="86">
        <v>1</v>
      </c>
      <c r="Q105" s="223"/>
      <c r="R105" s="223"/>
      <c r="S105" s="223"/>
      <c r="T105" s="86"/>
      <c r="U105" s="86">
        <f t="shared" si="28"/>
        <v>51</v>
      </c>
      <c r="V105" s="86"/>
      <c r="W105" s="147"/>
      <c r="X105" s="148">
        <f t="shared" si="29"/>
        <v>69</v>
      </c>
      <c r="Y105" s="149">
        <f t="shared" si="30"/>
        <v>54</v>
      </c>
      <c r="Z105" s="149"/>
      <c r="AA105" s="149"/>
      <c r="AB105" s="149"/>
      <c r="AC105" s="224"/>
      <c r="AD105" s="196"/>
      <c r="AE105" s="196"/>
      <c r="AF105" s="196"/>
      <c r="AG105" s="196"/>
      <c r="AH105" s="18"/>
      <c r="AI105" s="17" t="s">
        <v>1245</v>
      </c>
      <c r="AJ105" s="17" t="s">
        <v>1274</v>
      </c>
      <c r="AK105" s="17"/>
      <c r="AL105" s="17"/>
      <c r="AM105" s="16"/>
      <c r="AN105" s="16" t="s">
        <v>1242</v>
      </c>
      <c r="AO105" s="16"/>
      <c r="AP105" s="19"/>
      <c r="AQ105" s="19"/>
      <c r="AR105" s="17"/>
      <c r="AS105" s="17"/>
      <c r="AT105" s="17" t="s">
        <v>1234</v>
      </c>
      <c r="AU105" s="17"/>
      <c r="AV105" s="17"/>
      <c r="AW105" s="17" t="s">
        <v>1010</v>
      </c>
      <c r="AX105" s="15"/>
      <c r="AY105" s="15" t="s">
        <v>1181</v>
      </c>
      <c r="AZ105" s="192"/>
    </row>
    <row r="106" spans="1:52" s="165" customFormat="1" ht="14.5" customHeight="1">
      <c r="A106" s="192" t="s">
        <v>161</v>
      </c>
      <c r="B106" s="203"/>
      <c r="C106" s="176" t="s">
        <v>1055</v>
      </c>
      <c r="D106" s="176" t="s">
        <v>1063</v>
      </c>
      <c r="E106" s="204" t="s">
        <v>1010</v>
      </c>
      <c r="F106" s="205"/>
      <c r="G106" s="194" t="s">
        <v>1275</v>
      </c>
      <c r="H106" s="195">
        <v>6</v>
      </c>
      <c r="I106" s="195">
        <v>30</v>
      </c>
      <c r="J106" s="195"/>
      <c r="K106" s="16"/>
      <c r="L106" s="86">
        <v>36</v>
      </c>
      <c r="M106" s="86">
        <v>1</v>
      </c>
      <c r="N106" s="86">
        <v>15</v>
      </c>
      <c r="O106" s="86"/>
      <c r="P106" s="86">
        <v>1</v>
      </c>
      <c r="Q106" s="223"/>
      <c r="R106" s="223"/>
      <c r="S106" s="223"/>
      <c r="T106" s="86"/>
      <c r="U106" s="86">
        <f t="shared" si="28"/>
        <v>51</v>
      </c>
      <c r="V106" s="86"/>
      <c r="W106" s="147"/>
      <c r="X106" s="148">
        <f t="shared" si="29"/>
        <v>69</v>
      </c>
      <c r="Y106" s="149">
        <f t="shared" si="30"/>
        <v>54</v>
      </c>
      <c r="Z106" s="149"/>
      <c r="AA106" s="149"/>
      <c r="AB106" s="149"/>
      <c r="AC106" s="149"/>
      <c r="AD106" s="196"/>
      <c r="AE106" s="196"/>
      <c r="AF106" s="196"/>
      <c r="AG106" s="196"/>
      <c r="AH106" s="18"/>
      <c r="AI106" s="17" t="s">
        <v>1245</v>
      </c>
      <c r="AJ106" s="17" t="s">
        <v>1274</v>
      </c>
      <c r="AK106" s="17"/>
      <c r="AL106" s="17"/>
      <c r="AM106" s="16"/>
      <c r="AN106" s="16" t="s">
        <v>1242</v>
      </c>
      <c r="AO106" s="16"/>
      <c r="AP106" s="19"/>
      <c r="AQ106" s="19"/>
      <c r="AR106" s="17"/>
      <c r="AS106" s="17"/>
      <c r="AT106" s="17" t="s">
        <v>1234</v>
      </c>
      <c r="AU106" s="17"/>
      <c r="AV106" s="17"/>
      <c r="AW106" s="17" t="s">
        <v>1010</v>
      </c>
      <c r="AX106" s="15"/>
      <c r="AY106" s="15" t="s">
        <v>1181</v>
      </c>
      <c r="AZ106" s="192"/>
    </row>
    <row r="107" spans="1:52" s="165" customFormat="1" ht="15" customHeight="1">
      <c r="A107" s="192" t="s">
        <v>161</v>
      </c>
      <c r="B107" s="203"/>
      <c r="C107" s="176" t="s">
        <v>1055</v>
      </c>
      <c r="D107" s="176" t="s">
        <v>1063</v>
      </c>
      <c r="E107" s="204" t="s">
        <v>1010</v>
      </c>
      <c r="F107" s="205"/>
      <c r="G107" s="194" t="s">
        <v>1190</v>
      </c>
      <c r="H107" s="195">
        <v>6</v>
      </c>
      <c r="I107" s="195">
        <v>30</v>
      </c>
      <c r="J107" s="195"/>
      <c r="K107" s="16"/>
      <c r="L107" s="86">
        <v>36</v>
      </c>
      <c r="M107" s="86">
        <v>1</v>
      </c>
      <c r="N107" s="86">
        <v>15</v>
      </c>
      <c r="O107" s="86"/>
      <c r="P107" s="86">
        <v>1</v>
      </c>
      <c r="Q107" s="223"/>
      <c r="R107" s="223"/>
      <c r="S107" s="223"/>
      <c r="T107" s="86"/>
      <c r="U107" s="86">
        <f t="shared" si="28"/>
        <v>51</v>
      </c>
      <c r="V107" s="86"/>
      <c r="W107" s="147"/>
      <c r="X107" s="148">
        <f t="shared" si="29"/>
        <v>69</v>
      </c>
      <c r="Y107" s="149"/>
      <c r="Z107" s="149"/>
      <c r="AA107" s="149"/>
      <c r="AB107" s="149">
        <v>54</v>
      </c>
      <c r="AC107" s="149"/>
      <c r="AD107" s="196"/>
      <c r="AE107" s="196"/>
      <c r="AF107" s="196"/>
      <c r="AG107" s="196"/>
      <c r="AH107" s="18"/>
      <c r="AI107" s="17" t="s">
        <v>1245</v>
      </c>
      <c r="AJ107" s="17" t="s">
        <v>1276</v>
      </c>
      <c r="AK107" s="17"/>
      <c r="AL107" s="17"/>
      <c r="AM107" s="16"/>
      <c r="AN107" s="16" t="s">
        <v>1242</v>
      </c>
      <c r="AO107" s="16"/>
      <c r="AP107" s="19"/>
      <c r="AQ107" s="19"/>
      <c r="AR107" s="17"/>
      <c r="AS107" s="17"/>
      <c r="AT107" s="17" t="s">
        <v>1234</v>
      </c>
      <c r="AU107" s="17"/>
      <c r="AV107" s="17"/>
      <c r="AW107" s="17" t="s">
        <v>1010</v>
      </c>
      <c r="AX107" s="15"/>
      <c r="AY107" s="15" t="s">
        <v>1181</v>
      </c>
      <c r="AZ107" s="192"/>
    </row>
    <row r="108" spans="1:52" s="222" customFormat="1" ht="30" customHeight="1">
      <c r="A108" s="216" t="s">
        <v>161</v>
      </c>
      <c r="B108" s="217"/>
      <c r="C108" s="218" t="s">
        <v>1051</v>
      </c>
      <c r="D108" s="218" t="s">
        <v>1051</v>
      </c>
      <c r="E108" s="218"/>
      <c r="F108" s="219"/>
      <c r="G108" s="220" t="s">
        <v>1201</v>
      </c>
      <c r="H108" s="221">
        <v>6</v>
      </c>
      <c r="I108" s="221"/>
      <c r="J108" s="221"/>
      <c r="K108" s="221"/>
      <c r="L108" s="216">
        <f>SUM(L109:L110)</f>
        <v>72</v>
      </c>
      <c r="M108" s="216"/>
      <c r="N108" s="216">
        <f>SUM(N109:N110)</f>
        <v>0</v>
      </c>
      <c r="O108" s="216"/>
      <c r="P108" s="216"/>
      <c r="Q108" s="221"/>
      <c r="R108" s="221"/>
      <c r="S108" s="221"/>
      <c r="T108" s="221"/>
      <c r="U108" s="221"/>
      <c r="V108" s="221"/>
      <c r="W108" s="221"/>
      <c r="X108" s="221">
        <f>SUM(X110:X112)</f>
        <v>144</v>
      </c>
      <c r="Y108" s="221">
        <f>SUM(Y110:Y112)</f>
        <v>144</v>
      </c>
      <c r="Z108" s="221">
        <f t="shared" ref="Z108:AC108" si="31">SUM(Z110:Z112)</f>
        <v>0</v>
      </c>
      <c r="AA108" s="221">
        <f t="shared" si="31"/>
        <v>0</v>
      </c>
      <c r="AB108" s="221">
        <f t="shared" si="31"/>
        <v>0</v>
      </c>
      <c r="AC108" s="221">
        <f t="shared" si="31"/>
        <v>144</v>
      </c>
      <c r="AD108" s="217"/>
      <c r="AE108" s="217"/>
      <c r="AF108" s="217"/>
      <c r="AG108" s="217"/>
      <c r="AH108" s="217"/>
      <c r="AI108" s="217"/>
      <c r="AJ108" s="217"/>
      <c r="AK108" s="217"/>
      <c r="AL108" s="217"/>
      <c r="AM108" s="221"/>
      <c r="AN108" s="221"/>
      <c r="AO108" s="221"/>
      <c r="AP108" s="217"/>
      <c r="AQ108" s="217"/>
      <c r="AR108" s="217"/>
      <c r="AS108" s="217"/>
      <c r="AT108" s="217"/>
      <c r="AU108" s="217"/>
      <c r="AV108" s="217"/>
      <c r="AW108" s="217"/>
      <c r="AX108" s="217"/>
      <c r="AY108" s="217"/>
      <c r="AZ108" s="246"/>
    </row>
    <row r="109" spans="1:52" s="165" customFormat="1" ht="14.5" customHeight="1">
      <c r="A109" s="192" t="s">
        <v>161</v>
      </c>
      <c r="B109" s="203"/>
      <c r="C109" s="176" t="s">
        <v>1055</v>
      </c>
      <c r="D109" s="176" t="s">
        <v>1063</v>
      </c>
      <c r="E109" s="204" t="s">
        <v>1010</v>
      </c>
      <c r="F109" s="205"/>
      <c r="G109" s="194" t="s">
        <v>1277</v>
      </c>
      <c r="H109" s="195">
        <v>3</v>
      </c>
      <c r="I109" s="195"/>
      <c r="J109" s="195"/>
      <c r="K109" s="16"/>
      <c r="L109" s="86">
        <v>36</v>
      </c>
      <c r="M109" s="86">
        <v>1</v>
      </c>
      <c r="N109" s="86"/>
      <c r="O109" s="86"/>
      <c r="P109" s="86"/>
      <c r="Q109" s="86"/>
      <c r="R109" s="86"/>
      <c r="S109" s="86"/>
      <c r="T109" s="86"/>
      <c r="U109" s="86">
        <f t="shared" ref="U109:U112" si="32">L109</f>
        <v>36</v>
      </c>
      <c r="V109" s="86"/>
      <c r="W109" s="147"/>
      <c r="X109" s="148">
        <f t="shared" ref="X109:X112" si="33">(L109*M109*1.5)+(N109*O109*P109)+(Q109*R109*S109)+(T109)+(W109)</f>
        <v>54</v>
      </c>
      <c r="Y109" s="149">
        <f t="shared" ref="Y109:Y112" si="34">L109*1.5</f>
        <v>54</v>
      </c>
      <c r="Z109" s="149"/>
      <c r="AA109" s="149"/>
      <c r="AB109" s="149"/>
      <c r="AC109" s="173">
        <f t="shared" ref="AC109:AC112" si="35">Y109+Z109+AA109+AB109</f>
        <v>54</v>
      </c>
      <c r="AD109" s="196"/>
      <c r="AE109" s="196"/>
      <c r="AF109" s="196"/>
      <c r="AG109" s="196"/>
      <c r="AH109" s="18"/>
      <c r="AI109" s="17" t="s">
        <v>1245</v>
      </c>
      <c r="AJ109" s="17" t="s">
        <v>1278</v>
      </c>
      <c r="AK109" s="17"/>
      <c r="AL109" s="17"/>
      <c r="AM109" s="16"/>
      <c r="AN109" s="16"/>
      <c r="AO109" s="16"/>
      <c r="AP109" s="19" t="s">
        <v>1242</v>
      </c>
      <c r="AQ109" s="19"/>
      <c r="AR109" s="17"/>
      <c r="AS109" s="17"/>
      <c r="AT109" s="17" t="s">
        <v>1234</v>
      </c>
      <c r="AU109" s="17"/>
      <c r="AV109" s="17"/>
      <c r="AW109" s="17" t="s">
        <v>1010</v>
      </c>
      <c r="AX109" s="15"/>
      <c r="AY109" s="15" t="s">
        <v>1181</v>
      </c>
      <c r="AZ109" s="192"/>
    </row>
    <row r="110" spans="1:52" s="165" customFormat="1" ht="14.5" customHeight="1">
      <c r="A110" s="192" t="s">
        <v>161</v>
      </c>
      <c r="B110" s="203"/>
      <c r="C110" s="176" t="s">
        <v>1055</v>
      </c>
      <c r="D110" s="176" t="s">
        <v>1063</v>
      </c>
      <c r="E110" s="204" t="s">
        <v>1010</v>
      </c>
      <c r="F110" s="205"/>
      <c r="G110" s="194" t="s">
        <v>1279</v>
      </c>
      <c r="H110" s="195">
        <v>3</v>
      </c>
      <c r="I110" s="195"/>
      <c r="J110" s="195"/>
      <c r="K110" s="16"/>
      <c r="L110" s="86">
        <v>36</v>
      </c>
      <c r="M110" s="86">
        <v>1</v>
      </c>
      <c r="N110" s="86"/>
      <c r="O110" s="86"/>
      <c r="P110" s="86"/>
      <c r="Q110" s="86"/>
      <c r="R110" s="86"/>
      <c r="S110" s="86"/>
      <c r="T110" s="86"/>
      <c r="U110" s="86">
        <f t="shared" si="32"/>
        <v>36</v>
      </c>
      <c r="V110" s="86"/>
      <c r="W110" s="147"/>
      <c r="X110" s="148">
        <f t="shared" si="33"/>
        <v>54</v>
      </c>
      <c r="Y110" s="149">
        <f t="shared" si="34"/>
        <v>54</v>
      </c>
      <c r="Z110" s="149"/>
      <c r="AA110" s="149"/>
      <c r="AB110" s="149"/>
      <c r="AC110" s="173">
        <f t="shared" si="35"/>
        <v>54</v>
      </c>
      <c r="AD110" s="196"/>
      <c r="AE110" s="196"/>
      <c r="AF110" s="196"/>
      <c r="AG110" s="196"/>
      <c r="AH110" s="18"/>
      <c r="AI110" s="17" t="s">
        <v>1245</v>
      </c>
      <c r="AJ110" s="17" t="s">
        <v>1280</v>
      </c>
      <c r="AK110" s="17"/>
      <c r="AL110" s="17"/>
      <c r="AM110" s="16"/>
      <c r="AN110" s="16"/>
      <c r="AO110" s="16"/>
      <c r="AP110" s="19" t="s">
        <v>1242</v>
      </c>
      <c r="AQ110" s="19"/>
      <c r="AR110" s="17"/>
      <c r="AS110" s="17"/>
      <c r="AT110" s="17" t="s">
        <v>1234</v>
      </c>
      <c r="AU110" s="17"/>
      <c r="AV110" s="17"/>
      <c r="AW110" s="17" t="s">
        <v>1010</v>
      </c>
      <c r="AX110" s="15"/>
      <c r="AY110" s="15" t="s">
        <v>1181</v>
      </c>
      <c r="AZ110" s="192"/>
    </row>
    <row r="111" spans="1:52" s="165" customFormat="1" ht="14.5" customHeight="1">
      <c r="A111" s="192" t="s">
        <v>161</v>
      </c>
      <c r="B111" s="203"/>
      <c r="C111" s="176" t="s">
        <v>1055</v>
      </c>
      <c r="D111" s="176" t="s">
        <v>1063</v>
      </c>
      <c r="E111" s="204" t="s">
        <v>1010</v>
      </c>
      <c r="F111" s="205"/>
      <c r="G111" s="194" t="s">
        <v>1281</v>
      </c>
      <c r="H111" s="195">
        <v>3</v>
      </c>
      <c r="I111" s="195"/>
      <c r="J111" s="195"/>
      <c r="K111" s="16"/>
      <c r="L111" s="86">
        <v>24</v>
      </c>
      <c r="M111" s="86">
        <v>1</v>
      </c>
      <c r="N111" s="86"/>
      <c r="O111" s="86"/>
      <c r="P111" s="86"/>
      <c r="Q111" s="86"/>
      <c r="R111" s="86"/>
      <c r="S111" s="86"/>
      <c r="T111" s="86"/>
      <c r="U111" s="86">
        <f t="shared" si="32"/>
        <v>24</v>
      </c>
      <c r="V111" s="86"/>
      <c r="W111" s="147"/>
      <c r="X111" s="148">
        <f t="shared" si="33"/>
        <v>36</v>
      </c>
      <c r="Y111" s="149">
        <f t="shared" si="34"/>
        <v>36</v>
      </c>
      <c r="Z111" s="149"/>
      <c r="AA111" s="149"/>
      <c r="AB111" s="149"/>
      <c r="AC111" s="173">
        <f t="shared" si="35"/>
        <v>36</v>
      </c>
      <c r="AD111" s="196"/>
      <c r="AE111" s="196"/>
      <c r="AF111" s="196"/>
      <c r="AG111" s="196"/>
      <c r="AH111" s="18"/>
      <c r="AI111" s="17" t="s">
        <v>1245</v>
      </c>
      <c r="AJ111" s="17" t="s">
        <v>1249</v>
      </c>
      <c r="AK111" s="17"/>
      <c r="AL111" s="17"/>
      <c r="AM111" s="16"/>
      <c r="AN111" s="16"/>
      <c r="AO111" s="16"/>
      <c r="AP111" s="19" t="s">
        <v>1242</v>
      </c>
      <c r="AQ111" s="19"/>
      <c r="AR111" s="17"/>
      <c r="AS111" s="17"/>
      <c r="AT111" s="17" t="s">
        <v>1234</v>
      </c>
      <c r="AU111" s="17"/>
      <c r="AV111" s="17"/>
      <c r="AW111" s="17" t="s">
        <v>1010</v>
      </c>
      <c r="AX111" s="15"/>
      <c r="AY111" s="15" t="s">
        <v>1181</v>
      </c>
      <c r="AZ111" s="192"/>
    </row>
    <row r="112" spans="1:52" s="165" customFormat="1" ht="14.5" customHeight="1">
      <c r="A112" s="192" t="s">
        <v>161</v>
      </c>
      <c r="B112" s="203"/>
      <c r="C112" s="176" t="s">
        <v>1055</v>
      </c>
      <c r="D112" s="176" t="s">
        <v>1063</v>
      </c>
      <c r="E112" s="204" t="s">
        <v>1010</v>
      </c>
      <c r="F112" s="205"/>
      <c r="G112" s="194" t="s">
        <v>369</v>
      </c>
      <c r="H112" s="195">
        <v>3</v>
      </c>
      <c r="I112" s="195"/>
      <c r="J112" s="195"/>
      <c r="K112" s="16"/>
      <c r="L112" s="86">
        <v>36</v>
      </c>
      <c r="M112" s="86">
        <v>1</v>
      </c>
      <c r="N112" s="86"/>
      <c r="O112" s="86"/>
      <c r="P112" s="86"/>
      <c r="Q112" s="86"/>
      <c r="R112" s="86"/>
      <c r="S112" s="86"/>
      <c r="T112" s="86"/>
      <c r="U112" s="86">
        <f t="shared" si="32"/>
        <v>36</v>
      </c>
      <c r="V112" s="86"/>
      <c r="W112" s="147"/>
      <c r="X112" s="148">
        <f t="shared" si="33"/>
        <v>54</v>
      </c>
      <c r="Y112" s="149">
        <f t="shared" si="34"/>
        <v>54</v>
      </c>
      <c r="Z112" s="149"/>
      <c r="AA112" s="149"/>
      <c r="AB112" s="149"/>
      <c r="AC112" s="173">
        <f t="shared" si="35"/>
        <v>54</v>
      </c>
      <c r="AD112" s="196"/>
      <c r="AE112" s="196"/>
      <c r="AF112" s="196"/>
      <c r="AG112" s="196"/>
      <c r="AH112" s="18"/>
      <c r="AI112" s="17" t="s">
        <v>1245</v>
      </c>
      <c r="AJ112" s="17" t="s">
        <v>1255</v>
      </c>
      <c r="AK112" s="17"/>
      <c r="AL112" s="17"/>
      <c r="AM112" s="16"/>
      <c r="AN112" s="16"/>
      <c r="AO112" s="16"/>
      <c r="AP112" s="19" t="s">
        <v>1242</v>
      </c>
      <c r="AQ112" s="19"/>
      <c r="AR112" s="17"/>
      <c r="AS112" s="17"/>
      <c r="AT112" s="17" t="s">
        <v>1234</v>
      </c>
      <c r="AU112" s="17"/>
      <c r="AV112" s="17"/>
      <c r="AW112" s="17" t="s">
        <v>1010</v>
      </c>
      <c r="AX112" s="15"/>
      <c r="AY112" s="15" t="s">
        <v>1181</v>
      </c>
      <c r="AZ112" s="192"/>
    </row>
    <row r="113" spans="1:52" s="222" customFormat="1" ht="30" customHeight="1">
      <c r="A113" s="216" t="s">
        <v>161</v>
      </c>
      <c r="B113" s="217"/>
      <c r="C113" s="218" t="s">
        <v>1051</v>
      </c>
      <c r="D113" s="218" t="s">
        <v>1051</v>
      </c>
      <c r="E113" s="218"/>
      <c r="F113" s="219"/>
      <c r="G113" s="225" t="s">
        <v>1282</v>
      </c>
      <c r="H113" s="221">
        <v>6</v>
      </c>
      <c r="I113" s="221"/>
      <c r="J113" s="221"/>
      <c r="K113" s="221"/>
      <c r="L113" s="216">
        <f>SUM(L114:L115)</f>
        <v>72</v>
      </c>
      <c r="M113" s="216"/>
      <c r="N113" s="216">
        <f>SUM(N114:N115)</f>
        <v>0</v>
      </c>
      <c r="O113" s="216"/>
      <c r="P113" s="216"/>
      <c r="Q113" s="221"/>
      <c r="R113" s="221"/>
      <c r="S113" s="221"/>
      <c r="T113" s="221"/>
      <c r="U113" s="221"/>
      <c r="V113" s="221"/>
      <c r="W113" s="221"/>
      <c r="X113" s="221">
        <f>SUM(X114:X118)</f>
        <v>270</v>
      </c>
      <c r="Y113" s="221">
        <f>SUM(Y114:Y118)</f>
        <v>270</v>
      </c>
      <c r="Z113" s="221">
        <f t="shared" ref="Z113:AC113" si="36">SUM(Z114:Z118)</f>
        <v>0</v>
      </c>
      <c r="AA113" s="221">
        <f t="shared" si="36"/>
        <v>0</v>
      </c>
      <c r="AB113" s="221">
        <f t="shared" si="36"/>
        <v>0</v>
      </c>
      <c r="AC113" s="221">
        <f t="shared" si="36"/>
        <v>270</v>
      </c>
      <c r="AD113" s="217"/>
      <c r="AE113" s="217"/>
      <c r="AF113" s="217"/>
      <c r="AG113" s="217"/>
      <c r="AH113" s="217"/>
      <c r="AI113" s="217"/>
      <c r="AJ113" s="217"/>
      <c r="AK113" s="217"/>
      <c r="AL113" s="217"/>
      <c r="AM113" s="221"/>
      <c r="AN113" s="221"/>
      <c r="AO113" s="221"/>
      <c r="AP113" s="217"/>
      <c r="AQ113" s="217"/>
      <c r="AR113" s="217"/>
      <c r="AS113" s="217"/>
      <c r="AT113" s="217"/>
      <c r="AU113" s="217"/>
      <c r="AV113" s="217"/>
      <c r="AW113" s="217"/>
      <c r="AX113" s="217"/>
      <c r="AY113" s="217"/>
      <c r="AZ113" s="246"/>
    </row>
    <row r="114" spans="1:52" s="165" customFormat="1" ht="14.5" customHeight="1">
      <c r="A114" s="192" t="s">
        <v>161</v>
      </c>
      <c r="B114" s="203"/>
      <c r="C114" s="176" t="s">
        <v>1055</v>
      </c>
      <c r="D114" s="176" t="s">
        <v>1063</v>
      </c>
      <c r="E114" s="204" t="s">
        <v>1010</v>
      </c>
      <c r="F114" s="205"/>
      <c r="G114" s="194" t="s">
        <v>369</v>
      </c>
      <c r="H114" s="195">
        <v>3</v>
      </c>
      <c r="I114" s="195"/>
      <c r="J114" s="195"/>
      <c r="K114" s="16"/>
      <c r="L114" s="86">
        <v>36</v>
      </c>
      <c r="M114" s="86">
        <v>1</v>
      </c>
      <c r="N114" s="86"/>
      <c r="O114" s="86"/>
      <c r="P114" s="86"/>
      <c r="Q114" s="86"/>
      <c r="R114" s="86"/>
      <c r="S114" s="86"/>
      <c r="T114" s="86"/>
      <c r="U114" s="86">
        <f t="shared" ref="U114:U116" si="37">L114</f>
        <v>36</v>
      </c>
      <c r="V114" s="86"/>
      <c r="W114" s="147"/>
      <c r="X114" s="148">
        <f t="shared" ref="X114" si="38">(L114*M114*1.5)+(N114*O114*P114)+(Q114*R114*S114)+(T114)+(W114)</f>
        <v>54</v>
      </c>
      <c r="Y114" s="149">
        <f t="shared" ref="Y114:Y116" si="39">L114*1.5</f>
        <v>54</v>
      </c>
      <c r="Z114" s="149"/>
      <c r="AA114" s="149"/>
      <c r="AB114" s="149"/>
      <c r="AC114" s="173">
        <f t="shared" ref="AC114:AC118" si="40">Y114+Z114+AA114+AB114</f>
        <v>54</v>
      </c>
      <c r="AD114" s="196"/>
      <c r="AE114" s="196"/>
      <c r="AF114" s="196"/>
      <c r="AG114" s="196"/>
      <c r="AH114" s="18"/>
      <c r="AI114" s="17" t="s">
        <v>1245</v>
      </c>
      <c r="AJ114" s="17" t="s">
        <v>1255</v>
      </c>
      <c r="AK114" s="17"/>
      <c r="AL114" s="17"/>
      <c r="AM114" s="16"/>
      <c r="AN114" s="16"/>
      <c r="AO114" s="16"/>
      <c r="AP114" s="19" t="s">
        <v>1242</v>
      </c>
      <c r="AQ114" s="19"/>
      <c r="AR114" s="17"/>
      <c r="AS114" s="17"/>
      <c r="AT114" s="17" t="s">
        <v>1234</v>
      </c>
      <c r="AU114" s="17"/>
      <c r="AV114" s="17"/>
      <c r="AW114" s="17" t="s">
        <v>1010</v>
      </c>
      <c r="AX114" s="15"/>
      <c r="AY114" s="15" t="s">
        <v>1181</v>
      </c>
      <c r="AZ114" s="192"/>
    </row>
    <row r="115" spans="1:52" s="165" customFormat="1" ht="14.5" customHeight="1">
      <c r="A115" s="192" t="s">
        <v>161</v>
      </c>
      <c r="B115" s="203"/>
      <c r="C115" s="176" t="s">
        <v>1055</v>
      </c>
      <c r="D115" s="176" t="s">
        <v>1063</v>
      </c>
      <c r="E115" s="204" t="s">
        <v>1010</v>
      </c>
      <c r="F115" s="205"/>
      <c r="G115" s="194" t="s">
        <v>1283</v>
      </c>
      <c r="H115" s="195">
        <v>3</v>
      </c>
      <c r="I115" s="195"/>
      <c r="J115" s="195"/>
      <c r="K115" s="16"/>
      <c r="L115" s="86">
        <v>36</v>
      </c>
      <c r="M115" s="86">
        <v>1</v>
      </c>
      <c r="N115" s="86"/>
      <c r="O115" s="86"/>
      <c r="P115" s="86"/>
      <c r="Q115" s="86"/>
      <c r="R115" s="86"/>
      <c r="S115" s="86"/>
      <c r="T115" s="86"/>
      <c r="U115" s="86">
        <f t="shared" si="37"/>
        <v>36</v>
      </c>
      <c r="V115" s="86"/>
      <c r="W115" s="147"/>
      <c r="X115" s="148">
        <f>(L115*M115*1.5)+(N115*O115*P115)+(Q115*R115*S115)+(T115)+(W115)</f>
        <v>54</v>
      </c>
      <c r="Y115" s="149">
        <f t="shared" si="39"/>
        <v>54</v>
      </c>
      <c r="Z115" s="149"/>
      <c r="AA115" s="149"/>
      <c r="AB115" s="149"/>
      <c r="AC115" s="173">
        <f t="shared" si="40"/>
        <v>54</v>
      </c>
      <c r="AD115" s="196"/>
      <c r="AE115" s="196"/>
      <c r="AF115" s="196"/>
      <c r="AG115" s="196"/>
      <c r="AH115" s="18"/>
      <c r="AI115" s="17" t="s">
        <v>1245</v>
      </c>
      <c r="AJ115" s="17" t="s">
        <v>1189</v>
      </c>
      <c r="AK115" s="17"/>
      <c r="AL115" s="17"/>
      <c r="AM115" s="16"/>
      <c r="AN115" s="16"/>
      <c r="AO115" s="16"/>
      <c r="AP115" s="19" t="s">
        <v>1242</v>
      </c>
      <c r="AQ115" s="19"/>
      <c r="AR115" s="17"/>
      <c r="AS115" s="17"/>
      <c r="AT115" s="17" t="s">
        <v>1234</v>
      </c>
      <c r="AU115" s="17"/>
      <c r="AV115" s="17"/>
      <c r="AW115" s="17" t="s">
        <v>1010</v>
      </c>
      <c r="AX115" s="15"/>
      <c r="AY115" s="15" t="s">
        <v>1181</v>
      </c>
      <c r="AZ115" s="192"/>
    </row>
    <row r="116" spans="1:52" s="165" customFormat="1" ht="14.5" customHeight="1">
      <c r="A116" s="192" t="s">
        <v>161</v>
      </c>
      <c r="B116" s="193"/>
      <c r="C116" s="176" t="s">
        <v>1055</v>
      </c>
      <c r="D116" s="176" t="s">
        <v>1063</v>
      </c>
      <c r="E116" s="61" t="s">
        <v>1010</v>
      </c>
      <c r="F116" s="62"/>
      <c r="G116" s="194" t="s">
        <v>1233</v>
      </c>
      <c r="H116" s="16">
        <v>3</v>
      </c>
      <c r="I116" s="16"/>
      <c r="J116" s="16"/>
      <c r="K116" s="16"/>
      <c r="L116" s="86">
        <v>36</v>
      </c>
      <c r="M116" s="86">
        <v>1</v>
      </c>
      <c r="N116" s="86"/>
      <c r="O116" s="86"/>
      <c r="P116" s="86"/>
      <c r="Q116" s="86"/>
      <c r="R116" s="86"/>
      <c r="S116" s="86"/>
      <c r="T116" s="86"/>
      <c r="U116" s="86">
        <f t="shared" si="37"/>
        <v>36</v>
      </c>
      <c r="V116" s="86"/>
      <c r="W116" s="147"/>
      <c r="X116" s="148">
        <f>(L116*M116*1.5)+(N116*O116*P116)+(Q116*R116*S116)+(T116)+(W116)</f>
        <v>54</v>
      </c>
      <c r="Y116" s="149">
        <f t="shared" si="39"/>
        <v>54</v>
      </c>
      <c r="Z116" s="149"/>
      <c r="AA116" s="149"/>
      <c r="AB116" s="149"/>
      <c r="AC116" s="173">
        <f t="shared" si="40"/>
        <v>54</v>
      </c>
      <c r="AD116" s="196"/>
      <c r="AE116" s="196"/>
      <c r="AF116" s="196"/>
      <c r="AG116" s="196"/>
      <c r="AH116" s="18"/>
      <c r="AI116" s="17" t="s">
        <v>1245</v>
      </c>
      <c r="AJ116" s="17" t="s">
        <v>1276</v>
      </c>
      <c r="AK116" s="17"/>
      <c r="AL116" s="17"/>
      <c r="AM116" s="16"/>
      <c r="AN116" s="16"/>
      <c r="AO116" s="16"/>
      <c r="AP116" s="19" t="s">
        <v>1242</v>
      </c>
      <c r="AQ116" s="19"/>
      <c r="AR116" s="17"/>
      <c r="AS116" s="17"/>
      <c r="AT116" s="17" t="s">
        <v>1234</v>
      </c>
      <c r="AU116" s="17"/>
      <c r="AV116" s="17"/>
      <c r="AW116" s="17" t="s">
        <v>1010</v>
      </c>
      <c r="AX116" s="15"/>
      <c r="AY116" s="15" t="s">
        <v>1181</v>
      </c>
      <c r="AZ116" s="192"/>
    </row>
    <row r="117" spans="1:52" s="165" customFormat="1" ht="14.5" customHeight="1">
      <c r="A117" s="192" t="s">
        <v>161</v>
      </c>
      <c r="B117" s="203"/>
      <c r="C117" s="176" t="s">
        <v>1055</v>
      </c>
      <c r="D117" s="176" t="s">
        <v>1063</v>
      </c>
      <c r="E117" s="204" t="s">
        <v>1010</v>
      </c>
      <c r="F117" s="205"/>
      <c r="G117" s="194" t="s">
        <v>1200</v>
      </c>
      <c r="H117" s="195">
        <v>3</v>
      </c>
      <c r="I117" s="195"/>
      <c r="J117" s="195"/>
      <c r="K117" s="16"/>
      <c r="L117" s="86">
        <v>36</v>
      </c>
      <c r="M117" s="86">
        <v>1</v>
      </c>
      <c r="N117" s="86"/>
      <c r="O117" s="86"/>
      <c r="P117" s="86"/>
      <c r="Q117" s="86"/>
      <c r="R117" s="86"/>
      <c r="S117" s="86"/>
      <c r="T117" s="86"/>
      <c r="U117" s="86">
        <f t="shared" ref="U117:U118" si="41">L117</f>
        <v>36</v>
      </c>
      <c r="V117" s="86"/>
      <c r="W117" s="147"/>
      <c r="X117" s="148">
        <f t="shared" ref="X117:X118" si="42">(L117*M117*1.5)+(N117*O117*P117)+(Q117*R117*S117)+(T117)+(W117)</f>
        <v>54</v>
      </c>
      <c r="Y117" s="149">
        <f t="shared" ref="Y117:Y118" si="43">L117*1.5</f>
        <v>54</v>
      </c>
      <c r="Z117" s="149"/>
      <c r="AA117" s="149"/>
      <c r="AB117" s="149"/>
      <c r="AC117" s="173">
        <f t="shared" si="40"/>
        <v>54</v>
      </c>
      <c r="AD117" s="196"/>
      <c r="AE117" s="196"/>
      <c r="AF117" s="196"/>
      <c r="AG117" s="196"/>
      <c r="AH117" s="18"/>
      <c r="AI117" s="17" t="s">
        <v>1245</v>
      </c>
      <c r="AJ117" s="17" t="s">
        <v>1274</v>
      </c>
      <c r="AK117" s="17"/>
      <c r="AL117" s="17"/>
      <c r="AM117" s="16"/>
      <c r="AN117" s="16"/>
      <c r="AO117" s="16"/>
      <c r="AP117" s="19" t="s">
        <v>1242</v>
      </c>
      <c r="AQ117" s="19"/>
      <c r="AR117" s="17"/>
      <c r="AS117" s="17"/>
      <c r="AT117" s="17" t="s">
        <v>1234</v>
      </c>
      <c r="AU117" s="17"/>
      <c r="AV117" s="17"/>
      <c r="AW117" s="17" t="s">
        <v>1010</v>
      </c>
      <c r="AX117" s="15"/>
      <c r="AY117" s="15" t="s">
        <v>1181</v>
      </c>
      <c r="AZ117" s="192"/>
    </row>
    <row r="118" spans="1:52" s="165" customFormat="1" ht="14.5" customHeight="1">
      <c r="A118" s="192" t="s">
        <v>161</v>
      </c>
      <c r="B118" s="203"/>
      <c r="C118" s="176" t="s">
        <v>1055</v>
      </c>
      <c r="D118" s="176" t="s">
        <v>1063</v>
      </c>
      <c r="E118" s="204" t="s">
        <v>1010</v>
      </c>
      <c r="F118" s="205"/>
      <c r="G118" s="194" t="s">
        <v>1273</v>
      </c>
      <c r="H118" s="195">
        <v>3</v>
      </c>
      <c r="I118" s="195"/>
      <c r="J118" s="195"/>
      <c r="K118" s="16"/>
      <c r="L118" s="86">
        <v>36</v>
      </c>
      <c r="M118" s="86">
        <v>1</v>
      </c>
      <c r="N118" s="86"/>
      <c r="O118" s="86"/>
      <c r="P118" s="86"/>
      <c r="Q118" s="86"/>
      <c r="R118" s="86"/>
      <c r="S118" s="86"/>
      <c r="T118" s="86"/>
      <c r="U118" s="86">
        <f t="shared" si="41"/>
        <v>36</v>
      </c>
      <c r="V118" s="86"/>
      <c r="W118" s="147"/>
      <c r="X118" s="148">
        <f t="shared" si="42"/>
        <v>54</v>
      </c>
      <c r="Y118" s="149">
        <f t="shared" si="43"/>
        <v>54</v>
      </c>
      <c r="Z118" s="149"/>
      <c r="AA118" s="149"/>
      <c r="AB118" s="149"/>
      <c r="AC118" s="173">
        <f t="shared" si="40"/>
        <v>54</v>
      </c>
      <c r="AD118" s="196"/>
      <c r="AE118" s="196"/>
      <c r="AF118" s="196"/>
      <c r="AG118" s="196"/>
      <c r="AH118" s="18"/>
      <c r="AI118" s="17" t="s">
        <v>1245</v>
      </c>
      <c r="AJ118" s="17" t="s">
        <v>1274</v>
      </c>
      <c r="AK118" s="17"/>
      <c r="AL118" s="17"/>
      <c r="AM118" s="16"/>
      <c r="AN118" s="16"/>
      <c r="AO118" s="16"/>
      <c r="AP118" s="19" t="s">
        <v>1242</v>
      </c>
      <c r="AQ118" s="19"/>
      <c r="AR118" s="17"/>
      <c r="AS118" s="17"/>
      <c r="AT118" s="17" t="s">
        <v>1234</v>
      </c>
      <c r="AU118" s="17"/>
      <c r="AV118" s="17"/>
      <c r="AW118" s="17" t="s">
        <v>1010</v>
      </c>
      <c r="AX118" s="15"/>
      <c r="AY118" s="15" t="s">
        <v>1181</v>
      </c>
      <c r="AZ118" s="192"/>
    </row>
    <row r="119" spans="1:52" s="222" customFormat="1" ht="30" customHeight="1">
      <c r="A119" s="216" t="s">
        <v>161</v>
      </c>
      <c r="B119" s="217"/>
      <c r="C119" s="218" t="s">
        <v>1051</v>
      </c>
      <c r="D119" s="218" t="s">
        <v>1051</v>
      </c>
      <c r="E119" s="218"/>
      <c r="F119" s="219"/>
      <c r="G119" s="220" t="s">
        <v>1187</v>
      </c>
      <c r="H119" s="221">
        <v>6</v>
      </c>
      <c r="I119" s="221"/>
      <c r="J119" s="221"/>
      <c r="K119" s="221"/>
      <c r="L119" s="216">
        <f>SUM(L123,L121)</f>
        <v>0</v>
      </c>
      <c r="M119" s="216"/>
      <c r="N119" s="216">
        <f>SUM(N123,N121)</f>
        <v>30</v>
      </c>
      <c r="O119" s="216"/>
      <c r="P119" s="216"/>
      <c r="Q119" s="221"/>
      <c r="R119" s="221"/>
      <c r="S119" s="221"/>
      <c r="T119" s="221"/>
      <c r="U119" s="221"/>
      <c r="V119" s="221"/>
      <c r="W119" s="221"/>
      <c r="X119" s="221">
        <f>SUM(X120:X133)</f>
        <v>100</v>
      </c>
      <c r="Y119" s="221">
        <f>SUM(Y120:Y133)</f>
        <v>0</v>
      </c>
      <c r="Z119" s="221">
        <f t="shared" ref="Z119:AC119" si="44">SUM(Z120:Z133)</f>
        <v>0</v>
      </c>
      <c r="AA119" s="221">
        <f t="shared" si="44"/>
        <v>0</v>
      </c>
      <c r="AB119" s="221">
        <f t="shared" si="44"/>
        <v>0</v>
      </c>
      <c r="AC119" s="221">
        <f t="shared" si="44"/>
        <v>0</v>
      </c>
      <c r="AD119" s="217"/>
      <c r="AE119" s="217"/>
      <c r="AF119" s="217"/>
      <c r="AG119" s="217"/>
      <c r="AH119" s="217"/>
      <c r="AI119" s="217"/>
      <c r="AJ119" s="217"/>
      <c r="AK119" s="217"/>
      <c r="AL119" s="217"/>
      <c r="AM119" s="221"/>
      <c r="AN119" s="221"/>
      <c r="AO119" s="221"/>
      <c r="AP119" s="217"/>
      <c r="AQ119" s="217"/>
      <c r="AR119" s="217"/>
      <c r="AS119" s="217"/>
      <c r="AT119" s="217"/>
      <c r="AU119" s="217"/>
      <c r="AV119" s="217"/>
      <c r="AW119" s="217"/>
      <c r="AX119" s="217"/>
      <c r="AY119" s="217"/>
      <c r="AZ119" s="246"/>
    </row>
    <row r="120" spans="1:52" s="165" customFormat="1">
      <c r="A120" s="192" t="s">
        <v>161</v>
      </c>
      <c r="B120" s="193"/>
      <c r="C120" s="197" t="s">
        <v>1051</v>
      </c>
      <c r="D120" s="197"/>
      <c r="E120" s="198" t="s">
        <v>1014</v>
      </c>
      <c r="F120" s="199"/>
      <c r="G120" s="200" t="s">
        <v>1256</v>
      </c>
      <c r="H120" s="16">
        <v>3</v>
      </c>
      <c r="I120" s="16"/>
      <c r="J120" s="16"/>
      <c r="K120" s="16"/>
      <c r="L120" s="86"/>
      <c r="M120" s="86"/>
      <c r="N120" s="86"/>
      <c r="O120" s="86"/>
      <c r="P120" s="86"/>
      <c r="Q120" s="86"/>
      <c r="R120" s="86"/>
      <c r="S120" s="86"/>
      <c r="T120" s="86"/>
      <c r="U120" s="86"/>
      <c r="V120" s="86"/>
      <c r="W120" s="86"/>
      <c r="X120" s="202"/>
      <c r="Y120" s="149"/>
      <c r="Z120" s="149"/>
      <c r="AA120" s="149"/>
      <c r="AB120" s="149"/>
      <c r="AC120" s="173">
        <f t="shared" ref="AC120:AC133" si="45">Y120+Z120+AA120+AB120</f>
        <v>0</v>
      </c>
      <c r="AD120" s="196"/>
      <c r="AE120" s="196"/>
      <c r="AF120" s="196"/>
      <c r="AG120" s="196"/>
      <c r="AH120" s="18"/>
      <c r="AI120" s="17"/>
      <c r="AJ120" s="17"/>
      <c r="AK120" s="17"/>
      <c r="AL120" s="17"/>
      <c r="AM120" s="16"/>
      <c r="AN120" s="16"/>
      <c r="AO120" s="16"/>
      <c r="AP120" s="19"/>
      <c r="AQ120" s="19"/>
      <c r="AR120" s="17"/>
      <c r="AS120" s="17"/>
      <c r="AT120" s="17"/>
      <c r="AU120" s="17"/>
      <c r="AV120" s="17"/>
      <c r="AW120" s="17"/>
      <c r="AX120" s="15"/>
      <c r="AY120" s="15"/>
      <c r="AZ120" s="192"/>
    </row>
    <row r="121" spans="1:52" s="165" customFormat="1" ht="16">
      <c r="A121" s="192" t="s">
        <v>161</v>
      </c>
      <c r="B121" s="193"/>
      <c r="C121" s="60" t="s">
        <v>1055</v>
      </c>
      <c r="D121" s="60" t="s">
        <v>1063</v>
      </c>
      <c r="E121" s="61" t="s">
        <v>1010</v>
      </c>
      <c r="F121" s="62"/>
      <c r="G121" s="206" t="s">
        <v>1257</v>
      </c>
      <c r="H121" s="16">
        <v>3</v>
      </c>
      <c r="I121" s="195">
        <v>30</v>
      </c>
      <c r="J121" s="16"/>
      <c r="K121" s="16"/>
      <c r="L121" s="86"/>
      <c r="M121" s="86"/>
      <c r="N121" s="86">
        <v>15</v>
      </c>
      <c r="O121" s="86"/>
      <c r="P121" s="86">
        <v>1</v>
      </c>
      <c r="Q121" s="86"/>
      <c r="R121" s="86"/>
      <c r="S121" s="86"/>
      <c r="T121" s="86"/>
      <c r="U121" s="86">
        <f t="shared" ref="U121:U123" si="46">SUM(L121+N121+Q121+T121)</f>
        <v>15</v>
      </c>
      <c r="V121" s="86"/>
      <c r="W121" s="86">
        <f t="shared" ref="W121:W123" si="47">(V121*K121)</f>
        <v>0</v>
      </c>
      <c r="X121" s="86">
        <v>15</v>
      </c>
      <c r="Y121" s="149"/>
      <c r="Z121" s="149"/>
      <c r="AA121" s="149"/>
      <c r="AB121" s="149"/>
      <c r="AC121" s="173">
        <f t="shared" si="45"/>
        <v>0</v>
      </c>
      <c r="AD121" s="196"/>
      <c r="AE121" s="196"/>
      <c r="AF121" s="196"/>
      <c r="AG121" s="196"/>
      <c r="AH121" s="18"/>
      <c r="AI121" s="17" t="s">
        <v>1245</v>
      </c>
      <c r="AJ121" s="17" t="s">
        <v>1258</v>
      </c>
      <c r="AK121" s="17"/>
      <c r="AL121" s="17"/>
      <c r="AM121" s="16"/>
      <c r="AN121" s="16" t="s">
        <v>144</v>
      </c>
      <c r="AO121" s="16"/>
      <c r="AP121" s="19"/>
      <c r="AQ121" s="19"/>
      <c r="AR121" s="17"/>
      <c r="AS121" s="17"/>
      <c r="AT121" s="17" t="s">
        <v>1234</v>
      </c>
      <c r="AU121" s="17"/>
      <c r="AV121" s="17"/>
      <c r="AW121" s="17"/>
      <c r="AX121" s="15"/>
      <c r="AY121" s="15" t="s">
        <v>1182</v>
      </c>
      <c r="AZ121" s="192"/>
    </row>
    <row r="122" spans="1:52" s="165" customFormat="1" ht="16">
      <c r="A122" s="192" t="s">
        <v>161</v>
      </c>
      <c r="B122" s="193"/>
      <c r="C122" s="60" t="s">
        <v>1055</v>
      </c>
      <c r="D122" s="60" t="s">
        <v>1063</v>
      </c>
      <c r="E122" s="61" t="s">
        <v>1010</v>
      </c>
      <c r="F122" s="62"/>
      <c r="G122" s="206" t="s">
        <v>1259</v>
      </c>
      <c r="H122" s="16">
        <v>3</v>
      </c>
      <c r="I122" s="195">
        <v>30</v>
      </c>
      <c r="J122" s="16"/>
      <c r="K122" s="16"/>
      <c r="L122" s="86"/>
      <c r="M122" s="86"/>
      <c r="N122" s="86">
        <v>20</v>
      </c>
      <c r="O122" s="86"/>
      <c r="P122" s="86">
        <v>1</v>
      </c>
      <c r="Q122" s="86"/>
      <c r="R122" s="86"/>
      <c r="S122" s="86"/>
      <c r="T122" s="86"/>
      <c r="U122" s="86">
        <f t="shared" si="46"/>
        <v>20</v>
      </c>
      <c r="V122" s="86"/>
      <c r="W122" s="86">
        <f t="shared" si="47"/>
        <v>0</v>
      </c>
      <c r="X122" s="86">
        <v>20</v>
      </c>
      <c r="Y122" s="149"/>
      <c r="Z122" s="149"/>
      <c r="AA122" s="149"/>
      <c r="AB122" s="149"/>
      <c r="AC122" s="173">
        <f t="shared" si="45"/>
        <v>0</v>
      </c>
      <c r="AD122" s="196"/>
      <c r="AE122" s="196"/>
      <c r="AF122" s="196"/>
      <c r="AG122" s="196"/>
      <c r="AH122" s="18"/>
      <c r="AI122" s="17" t="s">
        <v>1245</v>
      </c>
      <c r="AJ122" s="17" t="s">
        <v>1260</v>
      </c>
      <c r="AK122" s="17"/>
      <c r="AL122" s="17"/>
      <c r="AM122" s="16"/>
      <c r="AN122" s="16" t="s">
        <v>144</v>
      </c>
      <c r="AO122" s="16"/>
      <c r="AP122" s="19"/>
      <c r="AQ122" s="19"/>
      <c r="AR122" s="17"/>
      <c r="AS122" s="17"/>
      <c r="AT122" s="17" t="s">
        <v>1234</v>
      </c>
      <c r="AU122" s="17"/>
      <c r="AV122" s="17"/>
      <c r="AW122" s="17"/>
      <c r="AX122" s="15"/>
      <c r="AY122" s="15" t="s">
        <v>1261</v>
      </c>
      <c r="AZ122" s="192"/>
    </row>
    <row r="123" spans="1:52" s="165" customFormat="1" ht="16">
      <c r="A123" s="192" t="s">
        <v>161</v>
      </c>
      <c r="B123" s="193"/>
      <c r="C123" s="60" t="s">
        <v>1055</v>
      </c>
      <c r="D123" s="60" t="s">
        <v>1063</v>
      </c>
      <c r="E123" s="61" t="s">
        <v>1010</v>
      </c>
      <c r="F123" s="62"/>
      <c r="G123" s="206" t="s">
        <v>1262</v>
      </c>
      <c r="H123" s="16">
        <v>3</v>
      </c>
      <c r="I123" s="195">
        <v>30</v>
      </c>
      <c r="J123" s="16"/>
      <c r="K123" s="16"/>
      <c r="L123" s="86"/>
      <c r="M123" s="86"/>
      <c r="N123" s="86">
        <v>15</v>
      </c>
      <c r="O123" s="86"/>
      <c r="P123" s="86">
        <v>1</v>
      </c>
      <c r="Q123" s="86"/>
      <c r="R123" s="86"/>
      <c r="S123" s="86"/>
      <c r="T123" s="86"/>
      <c r="U123" s="86">
        <f t="shared" si="46"/>
        <v>15</v>
      </c>
      <c r="V123" s="86"/>
      <c r="W123" s="86">
        <f t="shared" si="47"/>
        <v>0</v>
      </c>
      <c r="X123" s="86">
        <v>15</v>
      </c>
      <c r="Y123" s="149"/>
      <c r="Z123" s="149"/>
      <c r="AA123" s="149"/>
      <c r="AB123" s="149"/>
      <c r="AC123" s="173">
        <f t="shared" si="45"/>
        <v>0</v>
      </c>
      <c r="AD123" s="196"/>
      <c r="AE123" s="196"/>
      <c r="AF123" s="196"/>
      <c r="AG123" s="196"/>
      <c r="AH123" s="18"/>
      <c r="AI123" s="17" t="s">
        <v>1245</v>
      </c>
      <c r="AJ123" s="17" t="s">
        <v>1263</v>
      </c>
      <c r="AK123" s="17"/>
      <c r="AL123" s="17"/>
      <c r="AM123" s="16"/>
      <c r="AN123" s="16" t="s">
        <v>144</v>
      </c>
      <c r="AO123" s="16"/>
      <c r="AP123" s="19"/>
      <c r="AQ123" s="19"/>
      <c r="AR123" s="17"/>
      <c r="AS123" s="17"/>
      <c r="AT123" s="17" t="s">
        <v>1234</v>
      </c>
      <c r="AU123" s="17"/>
      <c r="AV123" s="17"/>
      <c r="AW123" s="17"/>
      <c r="AX123" s="15"/>
      <c r="AY123" s="15" t="s">
        <v>1264</v>
      </c>
      <c r="AZ123" s="192"/>
    </row>
    <row r="124" spans="1:52" s="165" customFormat="1">
      <c r="A124" s="192" t="s">
        <v>161</v>
      </c>
      <c r="B124" s="193"/>
      <c r="C124" s="197" t="s">
        <v>1051</v>
      </c>
      <c r="D124" s="197"/>
      <c r="E124" s="198" t="s">
        <v>1014</v>
      </c>
      <c r="F124" s="199"/>
      <c r="G124" s="200" t="s">
        <v>1284</v>
      </c>
      <c r="H124" s="16">
        <v>3</v>
      </c>
      <c r="I124" s="195"/>
      <c r="J124" s="16"/>
      <c r="K124" s="16"/>
      <c r="L124" s="86"/>
      <c r="M124" s="86"/>
      <c r="N124" s="86"/>
      <c r="O124" s="86"/>
      <c r="P124" s="86"/>
      <c r="Q124" s="86"/>
      <c r="R124" s="86"/>
      <c r="S124" s="86"/>
      <c r="T124" s="86"/>
      <c r="U124" s="86">
        <f>SUM(L124+N124+Q124+T124)</f>
        <v>0</v>
      </c>
      <c r="V124" s="86"/>
      <c r="W124" s="86"/>
      <c r="X124" s="86">
        <f>(L124*M124*1.5)+(N124*O124*P124)+(Q124*R124*S124)+(T124)+(W124)</f>
        <v>0</v>
      </c>
      <c r="Y124" s="86"/>
      <c r="Z124" s="86"/>
      <c r="AA124" s="86"/>
      <c r="AB124" s="86"/>
      <c r="AC124" s="173">
        <f t="shared" si="45"/>
        <v>0</v>
      </c>
      <c r="AD124" s="17"/>
      <c r="AE124" s="17"/>
      <c r="AF124" s="17"/>
      <c r="AG124" s="17"/>
      <c r="AH124" s="18"/>
      <c r="AI124" s="17"/>
      <c r="AJ124" s="17"/>
      <c r="AK124" s="17"/>
      <c r="AL124" s="17"/>
      <c r="AM124" s="16"/>
      <c r="AN124" s="16"/>
      <c r="AO124" s="16"/>
      <c r="AP124" s="19"/>
      <c r="AQ124" s="19"/>
      <c r="AR124" s="17"/>
      <c r="AS124" s="17"/>
      <c r="AT124" s="201"/>
      <c r="AU124" s="17"/>
      <c r="AV124" s="17"/>
      <c r="AW124" s="17"/>
      <c r="AX124" s="15"/>
      <c r="AY124" s="15"/>
      <c r="AZ124" s="192"/>
    </row>
    <row r="125" spans="1:52" s="165" customFormat="1" ht="16">
      <c r="A125" s="192" t="s">
        <v>161</v>
      </c>
      <c r="B125" s="193"/>
      <c r="C125" s="60" t="s">
        <v>1055</v>
      </c>
      <c r="D125" s="60" t="s">
        <v>1063</v>
      </c>
      <c r="E125" s="61" t="s">
        <v>1010</v>
      </c>
      <c r="F125" s="62"/>
      <c r="G125" s="206" t="s">
        <v>1257</v>
      </c>
      <c r="H125" s="16">
        <v>3</v>
      </c>
      <c r="I125" s="195">
        <v>30</v>
      </c>
      <c r="J125" s="16"/>
      <c r="K125" s="16"/>
      <c r="L125" s="86"/>
      <c r="M125" s="86"/>
      <c r="N125" s="86">
        <v>15</v>
      </c>
      <c r="O125" s="86"/>
      <c r="P125" s="86">
        <v>1</v>
      </c>
      <c r="Q125" s="86"/>
      <c r="R125" s="86"/>
      <c r="S125" s="86"/>
      <c r="T125" s="86"/>
      <c r="U125" s="86">
        <f t="shared" ref="U125:U127" si="48">SUM(L125+N125+Q125+T125)</f>
        <v>15</v>
      </c>
      <c r="V125" s="86"/>
      <c r="W125" s="86">
        <f t="shared" ref="W125:W127" si="49">(V125*K125)</f>
        <v>0</v>
      </c>
      <c r="X125" s="86">
        <v>15</v>
      </c>
      <c r="Y125" s="149"/>
      <c r="Z125" s="149"/>
      <c r="AA125" s="149"/>
      <c r="AB125" s="149"/>
      <c r="AC125" s="173">
        <f t="shared" si="45"/>
        <v>0</v>
      </c>
      <c r="AD125" s="196"/>
      <c r="AE125" s="196"/>
      <c r="AF125" s="196"/>
      <c r="AG125" s="196"/>
      <c r="AH125" s="18"/>
      <c r="AI125" s="17" t="s">
        <v>1245</v>
      </c>
      <c r="AJ125" s="17" t="s">
        <v>1258</v>
      </c>
      <c r="AK125" s="17"/>
      <c r="AL125" s="17"/>
      <c r="AM125" s="16"/>
      <c r="AN125" s="16" t="s">
        <v>144</v>
      </c>
      <c r="AO125" s="16"/>
      <c r="AP125" s="19"/>
      <c r="AQ125" s="19"/>
      <c r="AR125" s="17"/>
      <c r="AS125" s="17"/>
      <c r="AT125" s="17" t="s">
        <v>1234</v>
      </c>
      <c r="AU125" s="17"/>
      <c r="AV125" s="17"/>
      <c r="AW125" s="17"/>
      <c r="AX125" s="15"/>
      <c r="AY125" s="15" t="s">
        <v>1182</v>
      </c>
      <c r="AZ125" s="192"/>
    </row>
    <row r="126" spans="1:52" s="165" customFormat="1" ht="16">
      <c r="A126" s="192" t="s">
        <v>161</v>
      </c>
      <c r="B126" s="193"/>
      <c r="C126" s="60" t="s">
        <v>1055</v>
      </c>
      <c r="D126" s="60" t="s">
        <v>1063</v>
      </c>
      <c r="E126" s="61" t="s">
        <v>1010</v>
      </c>
      <c r="F126" s="62"/>
      <c r="G126" s="206" t="s">
        <v>1259</v>
      </c>
      <c r="H126" s="16">
        <v>3</v>
      </c>
      <c r="I126" s="195">
        <v>30</v>
      </c>
      <c r="J126" s="16"/>
      <c r="K126" s="16"/>
      <c r="L126" s="86"/>
      <c r="M126" s="86"/>
      <c r="N126" s="86">
        <v>20</v>
      </c>
      <c r="O126" s="86"/>
      <c r="P126" s="86">
        <v>1</v>
      </c>
      <c r="Q126" s="86"/>
      <c r="R126" s="86"/>
      <c r="S126" s="86"/>
      <c r="T126" s="86"/>
      <c r="U126" s="86">
        <f t="shared" si="48"/>
        <v>20</v>
      </c>
      <c r="V126" s="86"/>
      <c r="W126" s="86">
        <f t="shared" si="49"/>
        <v>0</v>
      </c>
      <c r="X126" s="86">
        <v>20</v>
      </c>
      <c r="Y126" s="149"/>
      <c r="Z126" s="149"/>
      <c r="AA126" s="149"/>
      <c r="AB126" s="149"/>
      <c r="AC126" s="173">
        <f t="shared" si="45"/>
        <v>0</v>
      </c>
      <c r="AD126" s="196"/>
      <c r="AE126" s="196"/>
      <c r="AF126" s="196"/>
      <c r="AG126" s="196"/>
      <c r="AH126" s="18"/>
      <c r="AI126" s="17" t="s">
        <v>1245</v>
      </c>
      <c r="AJ126" s="17" t="s">
        <v>1260</v>
      </c>
      <c r="AK126" s="17"/>
      <c r="AL126" s="17"/>
      <c r="AM126" s="16"/>
      <c r="AN126" s="16" t="s">
        <v>144</v>
      </c>
      <c r="AO126" s="16"/>
      <c r="AP126" s="19"/>
      <c r="AQ126" s="19"/>
      <c r="AR126" s="17"/>
      <c r="AS126" s="17"/>
      <c r="AT126" s="17" t="s">
        <v>1234</v>
      </c>
      <c r="AU126" s="17"/>
      <c r="AV126" s="17"/>
      <c r="AW126" s="17"/>
      <c r="AX126" s="15"/>
      <c r="AY126" s="15" t="s">
        <v>1261</v>
      </c>
      <c r="AZ126" s="192"/>
    </row>
    <row r="127" spans="1:52" s="165" customFormat="1" ht="16">
      <c r="A127" s="192" t="s">
        <v>161</v>
      </c>
      <c r="B127" s="193"/>
      <c r="C127" s="60" t="s">
        <v>1055</v>
      </c>
      <c r="D127" s="60" t="s">
        <v>1063</v>
      </c>
      <c r="E127" s="61" t="s">
        <v>1010</v>
      </c>
      <c r="F127" s="62"/>
      <c r="G127" s="206" t="s">
        <v>1262</v>
      </c>
      <c r="H127" s="16">
        <v>3</v>
      </c>
      <c r="I127" s="195">
        <v>30</v>
      </c>
      <c r="J127" s="16"/>
      <c r="K127" s="16"/>
      <c r="L127" s="86"/>
      <c r="M127" s="86"/>
      <c r="N127" s="86">
        <v>15</v>
      </c>
      <c r="O127" s="86"/>
      <c r="P127" s="86">
        <v>1</v>
      </c>
      <c r="Q127" s="86"/>
      <c r="R127" s="86"/>
      <c r="S127" s="86"/>
      <c r="T127" s="86"/>
      <c r="U127" s="86">
        <f t="shared" si="48"/>
        <v>15</v>
      </c>
      <c r="V127" s="86"/>
      <c r="W127" s="86">
        <f t="shared" si="49"/>
        <v>0</v>
      </c>
      <c r="X127" s="86">
        <v>15</v>
      </c>
      <c r="Y127" s="149"/>
      <c r="Z127" s="149"/>
      <c r="AA127" s="149"/>
      <c r="AB127" s="149"/>
      <c r="AC127" s="173">
        <f t="shared" si="45"/>
        <v>0</v>
      </c>
      <c r="AD127" s="196"/>
      <c r="AE127" s="196"/>
      <c r="AF127" s="196"/>
      <c r="AG127" s="196"/>
      <c r="AH127" s="18"/>
      <c r="AI127" s="17" t="s">
        <v>1245</v>
      </c>
      <c r="AJ127" s="17" t="s">
        <v>1263</v>
      </c>
      <c r="AK127" s="17"/>
      <c r="AL127" s="17"/>
      <c r="AM127" s="16"/>
      <c r="AN127" s="16" t="s">
        <v>144</v>
      </c>
      <c r="AO127" s="16"/>
      <c r="AP127" s="19"/>
      <c r="AQ127" s="19"/>
      <c r="AR127" s="17"/>
      <c r="AS127" s="17"/>
      <c r="AT127" s="17" t="s">
        <v>1234</v>
      </c>
      <c r="AU127" s="17"/>
      <c r="AV127" s="17"/>
      <c r="AW127" s="17"/>
      <c r="AX127" s="15"/>
      <c r="AY127" s="15" t="s">
        <v>1264</v>
      </c>
      <c r="AZ127" s="192"/>
    </row>
    <row r="128" spans="1:52" s="165" customFormat="1" ht="16">
      <c r="A128" s="192" t="s">
        <v>161</v>
      </c>
      <c r="B128" s="193"/>
      <c r="C128" s="60" t="s">
        <v>1065</v>
      </c>
      <c r="D128" s="60"/>
      <c r="E128" s="61" t="s">
        <v>1010</v>
      </c>
      <c r="F128" s="62"/>
      <c r="G128" s="206" t="s">
        <v>1285</v>
      </c>
      <c r="H128" s="16">
        <v>3</v>
      </c>
      <c r="I128" s="16"/>
      <c r="J128" s="16"/>
      <c r="K128" s="16"/>
      <c r="L128" s="86"/>
      <c r="M128" s="147"/>
      <c r="N128" s="147"/>
      <c r="O128" s="147"/>
      <c r="P128" s="147"/>
      <c r="Q128" s="147"/>
      <c r="R128" s="147"/>
      <c r="S128" s="147"/>
      <c r="T128" s="147"/>
      <c r="U128" s="147"/>
      <c r="V128" s="86"/>
      <c r="W128" s="86"/>
      <c r="X128" s="86"/>
      <c r="Y128" s="149"/>
      <c r="Z128" s="149"/>
      <c r="AA128" s="149"/>
      <c r="AB128" s="149"/>
      <c r="AC128" s="173">
        <f t="shared" si="45"/>
        <v>0</v>
      </c>
      <c r="AD128" s="196"/>
      <c r="AE128" s="196"/>
      <c r="AF128" s="196"/>
      <c r="AG128" s="196"/>
      <c r="AH128" s="18"/>
      <c r="AI128" s="17"/>
      <c r="AJ128" s="17"/>
      <c r="AK128" s="17"/>
      <c r="AL128" s="17"/>
      <c r="AM128" s="16"/>
      <c r="AN128" s="16"/>
      <c r="AO128" s="16"/>
      <c r="AP128" s="19"/>
      <c r="AQ128" s="19"/>
      <c r="AR128" s="17"/>
      <c r="AS128" s="17"/>
      <c r="AT128" s="17"/>
      <c r="AU128" s="17"/>
      <c r="AV128" s="17"/>
      <c r="AW128" s="17"/>
      <c r="AX128" s="15"/>
      <c r="AY128" s="15"/>
      <c r="AZ128" s="192"/>
    </row>
    <row r="129" spans="1:52" s="165" customFormat="1" ht="16">
      <c r="A129" s="192" t="s">
        <v>161</v>
      </c>
      <c r="B129" s="193"/>
      <c r="C129" s="60"/>
      <c r="D129" s="60"/>
      <c r="E129" s="61" t="s">
        <v>1010</v>
      </c>
      <c r="F129" s="62"/>
      <c r="G129" s="206" t="s">
        <v>1265</v>
      </c>
      <c r="H129" s="16">
        <v>3</v>
      </c>
      <c r="I129" s="16"/>
      <c r="J129" s="16"/>
      <c r="K129" s="16"/>
      <c r="L129" s="86"/>
      <c r="M129" s="86"/>
      <c r="N129" s="86"/>
      <c r="O129" s="86"/>
      <c r="P129" s="86"/>
      <c r="Q129" s="86"/>
      <c r="R129" s="86"/>
      <c r="S129" s="86"/>
      <c r="T129" s="86"/>
      <c r="U129" s="86"/>
      <c r="V129" s="86"/>
      <c r="W129" s="86"/>
      <c r="X129" s="202"/>
      <c r="Y129" s="149"/>
      <c r="Z129" s="149"/>
      <c r="AA129" s="149"/>
      <c r="AB129" s="149"/>
      <c r="AC129" s="173">
        <f t="shared" si="45"/>
        <v>0</v>
      </c>
      <c r="AD129" s="196"/>
      <c r="AE129" s="196"/>
      <c r="AF129" s="196"/>
      <c r="AG129" s="196"/>
      <c r="AH129" s="18"/>
      <c r="AI129" s="17"/>
      <c r="AJ129" s="17"/>
      <c r="AK129" s="17"/>
      <c r="AL129" s="17"/>
      <c r="AM129" s="16"/>
      <c r="AN129" s="16"/>
      <c r="AO129" s="16"/>
      <c r="AP129" s="19"/>
      <c r="AQ129" s="19"/>
      <c r="AR129" s="17"/>
      <c r="AS129" s="17"/>
      <c r="AT129" s="17" t="s">
        <v>1234</v>
      </c>
      <c r="AU129" s="17"/>
      <c r="AV129" s="17"/>
      <c r="AW129" s="17"/>
      <c r="AX129" s="15"/>
      <c r="AY129" s="15"/>
      <c r="AZ129" s="192"/>
    </row>
    <row r="130" spans="1:52" s="165" customFormat="1" ht="13" customHeight="1">
      <c r="A130" s="192" t="s">
        <v>161</v>
      </c>
      <c r="B130" s="193"/>
      <c r="C130" s="60"/>
      <c r="D130" s="60"/>
      <c r="E130" s="61" t="s">
        <v>1010</v>
      </c>
      <c r="F130" s="62"/>
      <c r="G130" s="206" t="s">
        <v>1266</v>
      </c>
      <c r="H130" s="16">
        <v>3</v>
      </c>
      <c r="I130" s="16"/>
      <c r="J130" s="16"/>
      <c r="K130" s="16"/>
      <c r="L130" s="86"/>
      <c r="M130" s="86"/>
      <c r="N130" s="86"/>
      <c r="O130" s="86"/>
      <c r="P130" s="86"/>
      <c r="Q130" s="86"/>
      <c r="R130" s="86"/>
      <c r="S130" s="86"/>
      <c r="T130" s="86"/>
      <c r="U130" s="86"/>
      <c r="V130" s="86"/>
      <c r="W130" s="86"/>
      <c r="X130" s="202"/>
      <c r="Y130" s="149"/>
      <c r="Z130" s="149"/>
      <c r="AA130" s="149"/>
      <c r="AB130" s="149"/>
      <c r="AC130" s="173">
        <f t="shared" si="45"/>
        <v>0</v>
      </c>
      <c r="AD130" s="196"/>
      <c r="AE130" s="196"/>
      <c r="AF130" s="196"/>
      <c r="AG130" s="196"/>
      <c r="AH130" s="18"/>
      <c r="AI130" s="17"/>
      <c r="AJ130" s="17"/>
      <c r="AK130" s="17"/>
      <c r="AL130" s="17"/>
      <c r="AM130" s="16"/>
      <c r="AN130" s="16"/>
      <c r="AO130" s="16"/>
      <c r="AP130" s="19"/>
      <c r="AQ130" s="19"/>
      <c r="AR130" s="17"/>
      <c r="AS130" s="17"/>
      <c r="AT130" s="17" t="s">
        <v>1234</v>
      </c>
      <c r="AU130" s="17"/>
      <c r="AV130" s="17"/>
      <c r="AW130" s="17"/>
      <c r="AX130" s="15"/>
      <c r="AY130" s="15"/>
      <c r="AZ130" s="192"/>
    </row>
    <row r="131" spans="1:52" s="165" customFormat="1" ht="16">
      <c r="A131" s="192" t="s">
        <v>161</v>
      </c>
      <c r="B131" s="193"/>
      <c r="C131" s="60"/>
      <c r="D131" s="60"/>
      <c r="E131" s="61" t="s">
        <v>1010</v>
      </c>
      <c r="F131" s="62"/>
      <c r="G131" s="206" t="s">
        <v>1267</v>
      </c>
      <c r="H131" s="16">
        <v>3</v>
      </c>
      <c r="I131" s="16"/>
      <c r="J131" s="16"/>
      <c r="K131" s="16"/>
      <c r="L131" s="86"/>
      <c r="M131" s="86"/>
      <c r="N131" s="86"/>
      <c r="O131" s="86"/>
      <c r="P131" s="86"/>
      <c r="Q131" s="86"/>
      <c r="R131" s="86"/>
      <c r="S131" s="86"/>
      <c r="T131" s="86"/>
      <c r="U131" s="86"/>
      <c r="V131" s="86"/>
      <c r="W131" s="86"/>
      <c r="X131" s="202"/>
      <c r="Y131" s="149"/>
      <c r="Z131" s="149"/>
      <c r="AA131" s="149"/>
      <c r="AB131" s="149"/>
      <c r="AC131" s="173">
        <f t="shared" si="45"/>
        <v>0</v>
      </c>
      <c r="AD131" s="196"/>
      <c r="AE131" s="196"/>
      <c r="AF131" s="196"/>
      <c r="AG131" s="196"/>
      <c r="AH131" s="18"/>
      <c r="AI131" s="17"/>
      <c r="AJ131" s="17"/>
      <c r="AK131" s="17"/>
      <c r="AL131" s="17"/>
      <c r="AM131" s="16"/>
      <c r="AN131" s="16"/>
      <c r="AO131" s="16"/>
      <c r="AP131" s="19"/>
      <c r="AQ131" s="19"/>
      <c r="AR131" s="17"/>
      <c r="AS131" s="17"/>
      <c r="AT131" s="17" t="s">
        <v>1234</v>
      </c>
      <c r="AU131" s="17"/>
      <c r="AV131" s="17"/>
      <c r="AW131" s="17"/>
      <c r="AX131" s="15"/>
      <c r="AY131" s="15"/>
      <c r="AZ131" s="192"/>
    </row>
    <row r="132" spans="1:52" s="165" customFormat="1" ht="16">
      <c r="A132" s="192" t="s">
        <v>161</v>
      </c>
      <c r="B132" s="207"/>
      <c r="C132" s="208"/>
      <c r="D132" s="208"/>
      <c r="E132" s="209" t="s">
        <v>1010</v>
      </c>
      <c r="F132" s="62"/>
      <c r="G132" s="206" t="s">
        <v>1269</v>
      </c>
      <c r="H132" s="16">
        <v>3</v>
      </c>
      <c r="I132" s="210"/>
      <c r="J132" s="210"/>
      <c r="K132" s="210"/>
      <c r="L132" s="150"/>
      <c r="M132" s="150"/>
      <c r="N132" s="150"/>
      <c r="O132" s="150"/>
      <c r="P132" s="150"/>
      <c r="Q132" s="150"/>
      <c r="R132" s="150"/>
      <c r="S132" s="150"/>
      <c r="T132" s="150"/>
      <c r="U132" s="86"/>
      <c r="V132" s="86"/>
      <c r="W132" s="86"/>
      <c r="X132" s="202"/>
      <c r="Y132" s="149"/>
      <c r="Z132" s="149"/>
      <c r="AA132" s="149"/>
      <c r="AB132" s="149"/>
      <c r="AC132" s="173">
        <f t="shared" si="45"/>
        <v>0</v>
      </c>
      <c r="AD132" s="211"/>
      <c r="AE132" s="211"/>
      <c r="AF132" s="211"/>
      <c r="AG132" s="211"/>
      <c r="AH132" s="212"/>
      <c r="AI132" s="17"/>
      <c r="AJ132" s="213"/>
      <c r="AK132" s="213"/>
      <c r="AL132" s="213"/>
      <c r="AM132" s="210"/>
      <c r="AN132" s="210"/>
      <c r="AO132" s="210"/>
      <c r="AP132" s="214"/>
      <c r="AQ132" s="214"/>
      <c r="AR132" s="213"/>
      <c r="AS132" s="213"/>
      <c r="AT132" s="213"/>
      <c r="AU132" s="213"/>
      <c r="AV132" s="213"/>
      <c r="AW132" s="213"/>
      <c r="AX132" s="215"/>
      <c r="AY132" s="215"/>
      <c r="AZ132" s="192"/>
    </row>
    <row r="133" spans="1:52" s="165" customFormat="1" ht="16">
      <c r="A133" s="192" t="s">
        <v>161</v>
      </c>
      <c r="B133" s="207"/>
      <c r="C133" s="208"/>
      <c r="D133" s="208"/>
      <c r="E133" s="209" t="s">
        <v>1010</v>
      </c>
      <c r="F133" s="62"/>
      <c r="G133" s="206" t="s">
        <v>1270</v>
      </c>
      <c r="H133" s="16">
        <v>3</v>
      </c>
      <c r="I133" s="210"/>
      <c r="J133" s="210"/>
      <c r="K133" s="210"/>
      <c r="L133" s="150"/>
      <c r="M133" s="150"/>
      <c r="N133" s="150"/>
      <c r="O133" s="150"/>
      <c r="P133" s="150"/>
      <c r="Q133" s="150"/>
      <c r="R133" s="150"/>
      <c r="S133" s="150"/>
      <c r="T133" s="150"/>
      <c r="U133" s="86"/>
      <c r="V133" s="86"/>
      <c r="W133" s="86"/>
      <c r="X133" s="202"/>
      <c r="Y133" s="149"/>
      <c r="Z133" s="149"/>
      <c r="AA133" s="149"/>
      <c r="AB133" s="149"/>
      <c r="AC133" s="173">
        <f t="shared" si="45"/>
        <v>0</v>
      </c>
      <c r="AD133" s="211"/>
      <c r="AE133" s="211"/>
      <c r="AF133" s="211"/>
      <c r="AG133" s="211"/>
      <c r="AH133" s="212"/>
      <c r="AI133" s="17"/>
      <c r="AJ133" s="213"/>
      <c r="AK133" s="213"/>
      <c r="AL133" s="213"/>
      <c r="AM133" s="210"/>
      <c r="AN133" s="210"/>
      <c r="AO133" s="210"/>
      <c r="AP133" s="214"/>
      <c r="AQ133" s="214"/>
      <c r="AR133" s="213"/>
      <c r="AS133" s="213"/>
      <c r="AT133" s="213"/>
      <c r="AU133" s="213"/>
      <c r="AV133" s="213"/>
      <c r="AW133" s="213"/>
      <c r="AX133" s="215"/>
      <c r="AY133" s="215"/>
      <c r="AZ133" s="192"/>
    </row>
    <row r="134" spans="1:52" ht="19">
      <c r="A134" s="87"/>
      <c r="B134" s="488" t="s">
        <v>1100</v>
      </c>
      <c r="C134" s="488"/>
      <c r="D134" s="488"/>
      <c r="E134" s="488"/>
      <c r="F134" s="489"/>
      <c r="G134" s="152"/>
      <c r="H134" s="153">
        <f>SUM(H119,H113,H108,H103)</f>
        <v>30</v>
      </c>
      <c r="I134" s="153"/>
      <c r="J134" s="153"/>
      <c r="K134" s="153"/>
      <c r="L134" s="153">
        <f>SUM(L119,L113,L108,L103)</f>
        <v>216</v>
      </c>
      <c r="M134" s="154"/>
      <c r="N134" s="153">
        <f>SUM(N119,N113,N108,N103)</f>
        <v>60</v>
      </c>
      <c r="O134" s="154"/>
      <c r="P134" s="154"/>
      <c r="Q134" s="153">
        <f>SUM(Q119,Q113,Q108,Q103)</f>
        <v>0</v>
      </c>
      <c r="R134" s="154"/>
      <c r="S134" s="154"/>
      <c r="T134" s="153">
        <f>SUM(T119,T113,T108,T103)</f>
        <v>0</v>
      </c>
      <c r="U134" s="155">
        <f>SUM(L134+N134+Q134+T134)</f>
        <v>276</v>
      </c>
      <c r="V134" s="155"/>
      <c r="W134" s="155">
        <f t="shared" ref="W134" si="50">SUM(W104:W133)</f>
        <v>0</v>
      </c>
      <c r="X134" s="155">
        <f t="shared" ref="X134:AB134" si="51">SUM(X119,X113,X108,X103)</f>
        <v>721</v>
      </c>
      <c r="Y134" s="155">
        <f t="shared" si="51"/>
        <v>522</v>
      </c>
      <c r="Z134" s="155">
        <f t="shared" si="51"/>
        <v>0</v>
      </c>
      <c r="AA134" s="155">
        <f t="shared" si="51"/>
        <v>0</v>
      </c>
      <c r="AB134" s="155">
        <f t="shared" si="51"/>
        <v>54</v>
      </c>
      <c r="AC134" s="155">
        <f>SUM(AC119,AC113,AC108,AC103)</f>
        <v>414</v>
      </c>
      <c r="AD134" s="153"/>
      <c r="AE134" s="156"/>
      <c r="AF134" s="156"/>
      <c r="AG134" s="156"/>
      <c r="AH134" s="157"/>
      <c r="AI134" s="153"/>
      <c r="AJ134" s="153"/>
      <c r="AK134" s="153"/>
      <c r="AL134" s="153"/>
      <c r="AM134" s="153"/>
      <c r="AN134" s="153"/>
      <c r="AO134" s="153"/>
      <c r="AP134" s="156"/>
      <c r="AQ134" s="156"/>
      <c r="AR134" s="153"/>
      <c r="AS134" s="153"/>
      <c r="AT134" s="153"/>
      <c r="AU134" s="156"/>
      <c r="AV134" s="156"/>
      <c r="AW134" s="156"/>
      <c r="AX134" s="153"/>
      <c r="AY134" s="153"/>
      <c r="AZ134" s="247"/>
    </row>
    <row r="135" spans="1:52" ht="19">
      <c r="A135" s="87"/>
      <c r="B135" s="30"/>
      <c r="C135" s="30"/>
      <c r="D135" s="30"/>
      <c r="E135" s="30"/>
      <c r="F135" s="30"/>
      <c r="G135" s="31"/>
      <c r="T135" s="158" t="s">
        <v>199</v>
      </c>
      <c r="U135" s="159">
        <f>SUM(U92+U134)</f>
        <v>730</v>
      </c>
      <c r="V135" s="160"/>
      <c r="W135" s="159">
        <f>SUM(W134,W92)</f>
        <v>0</v>
      </c>
      <c r="X135" s="159">
        <f>SUM(X134,X92)</f>
        <v>1337</v>
      </c>
      <c r="AA135" s="114"/>
      <c r="AB135" s="114"/>
      <c r="AC135" s="114"/>
      <c r="AH135" s="87"/>
      <c r="AI135" s="87"/>
      <c r="AJ135" s="87"/>
      <c r="AK135" s="87"/>
      <c r="AL135" s="87"/>
      <c r="AM135" s="87"/>
      <c r="AN135" s="87"/>
      <c r="AO135" s="87"/>
      <c r="AP135" s="87"/>
      <c r="AQ135" s="87"/>
      <c r="AR135" s="87"/>
      <c r="AS135" s="87"/>
      <c r="AT135" s="87"/>
      <c r="AU135" s="87"/>
      <c r="AV135" s="87"/>
      <c r="AW135" s="87"/>
      <c r="AX135" s="87"/>
      <c r="AY135" s="87"/>
      <c r="AZ135" s="87"/>
    </row>
    <row r="136" spans="1:52" ht="19">
      <c r="T136" s="158" t="s">
        <v>1108</v>
      </c>
      <c r="U136" s="161">
        <f>X135/$C$36</f>
        <v>31.833333333333332</v>
      </c>
      <c r="V136" s="162"/>
      <c r="W136" s="162"/>
      <c r="X136" s="162"/>
    </row>
    <row r="138" spans="1:52" ht="20">
      <c r="A138" s="29" t="s">
        <v>200</v>
      </c>
      <c r="B138" s="486" t="s">
        <v>201</v>
      </c>
      <c r="C138" s="486"/>
      <c r="D138" s="7"/>
      <c r="E138" s="7"/>
      <c r="F138" s="87"/>
      <c r="G138" s="87"/>
      <c r="AH138" s="87"/>
      <c r="AI138" s="87"/>
      <c r="AJ138" s="87"/>
      <c r="AK138" s="87"/>
      <c r="AL138" s="87"/>
      <c r="AM138" s="87"/>
      <c r="AN138" s="87"/>
      <c r="AO138" s="87"/>
      <c r="AP138" s="87"/>
      <c r="AQ138" s="87"/>
      <c r="AR138" s="87"/>
      <c r="AS138" s="87"/>
      <c r="AT138" s="87"/>
      <c r="AU138" s="87"/>
      <c r="AV138" s="87"/>
      <c r="AW138" s="87"/>
      <c r="AX138" s="87"/>
      <c r="AY138" s="87"/>
      <c r="AZ138" s="87"/>
    </row>
    <row r="139" spans="1:52" ht="16">
      <c r="A139" s="145"/>
      <c r="B139" s="145"/>
      <c r="C139" s="124"/>
      <c r="D139" s="124"/>
      <c r="E139" s="124"/>
      <c r="F139" s="124"/>
      <c r="G139" s="124"/>
      <c r="H139" s="124"/>
      <c r="I139" s="124"/>
      <c r="J139" s="124"/>
      <c r="K139" s="124"/>
      <c r="L139" s="114"/>
      <c r="M139" s="114"/>
      <c r="N139" s="114"/>
      <c r="O139" s="114"/>
      <c r="P139" s="114"/>
      <c r="Q139" s="114"/>
      <c r="R139" s="114"/>
      <c r="S139" s="114"/>
      <c r="T139" s="114"/>
      <c r="U139" s="114"/>
      <c r="V139" s="114"/>
      <c r="W139" s="114"/>
      <c r="X139" s="114"/>
      <c r="Y139" s="450" t="s">
        <v>1101</v>
      </c>
      <c r="Z139" s="451"/>
      <c r="AA139" s="451"/>
      <c r="AB139" s="451"/>
      <c r="AC139" s="452"/>
      <c r="AD139" s="469" t="s">
        <v>1133</v>
      </c>
      <c r="AE139" s="469"/>
      <c r="AF139" s="469"/>
      <c r="AG139" s="469"/>
      <c r="AH139" s="114"/>
      <c r="AI139" s="124"/>
      <c r="AJ139" s="124"/>
      <c r="AK139" s="124"/>
      <c r="AL139" s="124"/>
      <c r="AM139" s="124"/>
      <c r="AN139" s="124"/>
      <c r="AO139" s="124"/>
      <c r="AP139" s="124"/>
      <c r="AQ139" s="124"/>
      <c r="AR139" s="124"/>
      <c r="AS139" s="124"/>
      <c r="AT139" s="124"/>
      <c r="AU139" s="124"/>
      <c r="AV139" s="124"/>
      <c r="AW139" s="124"/>
      <c r="AX139" s="124"/>
      <c r="AY139" s="124"/>
      <c r="AZ139" s="124"/>
    </row>
    <row r="140" spans="1:52" ht="16.5" customHeight="1">
      <c r="A140" s="431" t="s">
        <v>65</v>
      </c>
      <c r="B140" s="431" t="s">
        <v>1134</v>
      </c>
      <c r="C140" s="503" t="s">
        <v>69</v>
      </c>
      <c r="D140" s="504"/>
      <c r="E140" s="504"/>
      <c r="F140" s="505"/>
      <c r="G140" s="431" t="s">
        <v>70</v>
      </c>
      <c r="H140" s="431" t="s">
        <v>1135</v>
      </c>
      <c r="I140" s="431" t="s">
        <v>166</v>
      </c>
      <c r="J140" s="431" t="s">
        <v>79</v>
      </c>
      <c r="K140" s="431" t="s">
        <v>80</v>
      </c>
      <c r="L140" s="475" t="s">
        <v>76</v>
      </c>
      <c r="M140" s="476"/>
      <c r="N140" s="476"/>
      <c r="O140" s="476"/>
      <c r="P140" s="476"/>
      <c r="Q140" s="476"/>
      <c r="R140" s="476"/>
      <c r="S140" s="476"/>
      <c r="T140" s="476"/>
      <c r="U140" s="477"/>
      <c r="V140" s="455" t="s">
        <v>1136</v>
      </c>
      <c r="W140" s="456"/>
      <c r="X140" s="431" t="s">
        <v>167</v>
      </c>
      <c r="Y140" s="446" t="s">
        <v>1102</v>
      </c>
      <c r="Z140" s="453" t="s">
        <v>1137</v>
      </c>
      <c r="AA140" s="446" t="s">
        <v>1103</v>
      </c>
      <c r="AB140" s="446" t="s">
        <v>1104</v>
      </c>
      <c r="AC140" s="446" t="s">
        <v>1105</v>
      </c>
      <c r="AD140" s="459" t="s">
        <v>168</v>
      </c>
      <c r="AE140" s="460" t="s">
        <v>1138</v>
      </c>
      <c r="AF140" s="459" t="s">
        <v>1139</v>
      </c>
      <c r="AG140" s="459" t="s">
        <v>1140</v>
      </c>
      <c r="AH140" s="410" t="s">
        <v>169</v>
      </c>
      <c r="AI140" s="410" t="s">
        <v>1141</v>
      </c>
      <c r="AJ140" s="410"/>
      <c r="AK140" s="410"/>
      <c r="AL140" s="410"/>
      <c r="AM140" s="410"/>
      <c r="AN140" s="410" t="s">
        <v>170</v>
      </c>
      <c r="AO140" s="410"/>
      <c r="AP140" s="410"/>
      <c r="AQ140" s="410"/>
      <c r="AR140" s="410"/>
      <c r="AS140" s="410"/>
      <c r="AT140" s="410"/>
      <c r="AU140" s="410"/>
      <c r="AV140" s="410"/>
      <c r="AW140" s="411" t="s">
        <v>86</v>
      </c>
      <c r="AX140" s="412"/>
      <c r="AY140" s="413" t="s">
        <v>171</v>
      </c>
      <c r="AZ140" s="491" t="s">
        <v>88</v>
      </c>
    </row>
    <row r="141" spans="1:52" ht="14.25" customHeight="1">
      <c r="A141" s="432"/>
      <c r="B141" s="432"/>
      <c r="C141" s="506"/>
      <c r="D141" s="507"/>
      <c r="E141" s="507"/>
      <c r="F141" s="508"/>
      <c r="G141" s="432"/>
      <c r="H141" s="432"/>
      <c r="I141" s="432"/>
      <c r="J141" s="432"/>
      <c r="K141" s="432"/>
      <c r="L141" s="478"/>
      <c r="M141" s="479"/>
      <c r="N141" s="479"/>
      <c r="O141" s="479"/>
      <c r="P141" s="479"/>
      <c r="Q141" s="479"/>
      <c r="R141" s="479"/>
      <c r="S141" s="479"/>
      <c r="T141" s="479"/>
      <c r="U141" s="480"/>
      <c r="V141" s="457"/>
      <c r="W141" s="458"/>
      <c r="X141" s="432"/>
      <c r="Y141" s="447"/>
      <c r="Z141" s="454"/>
      <c r="AA141" s="447"/>
      <c r="AB141" s="447"/>
      <c r="AC141" s="447"/>
      <c r="AD141" s="459"/>
      <c r="AE141" s="460"/>
      <c r="AF141" s="459"/>
      <c r="AG141" s="459"/>
      <c r="AH141" s="410"/>
      <c r="AI141" s="410"/>
      <c r="AJ141" s="410"/>
      <c r="AK141" s="410"/>
      <c r="AL141" s="410"/>
      <c r="AM141" s="410"/>
      <c r="AN141" s="416" t="s">
        <v>172</v>
      </c>
      <c r="AO141" s="416"/>
      <c r="AP141" s="416"/>
      <c r="AQ141" s="416"/>
      <c r="AR141" s="416"/>
      <c r="AS141" s="416"/>
      <c r="AT141" s="417" t="s">
        <v>1142</v>
      </c>
      <c r="AU141" s="417"/>
      <c r="AV141" s="417"/>
      <c r="AW141" s="418" t="s">
        <v>173</v>
      </c>
      <c r="AX141" s="418" t="s">
        <v>174</v>
      </c>
      <c r="AY141" s="414"/>
      <c r="AZ141" s="491"/>
    </row>
    <row r="142" spans="1:52" ht="16.5" customHeight="1">
      <c r="A142" s="432"/>
      <c r="B142" s="432"/>
      <c r="C142" s="509"/>
      <c r="D142" s="510"/>
      <c r="E142" s="510"/>
      <c r="F142" s="511"/>
      <c r="G142" s="432"/>
      <c r="H142" s="432"/>
      <c r="I142" s="432"/>
      <c r="J142" s="432"/>
      <c r="K142" s="432"/>
      <c r="L142" s="431" t="s">
        <v>175</v>
      </c>
      <c r="M142" s="431" t="s">
        <v>176</v>
      </c>
      <c r="N142" s="431" t="s">
        <v>177</v>
      </c>
      <c r="O142" s="431" t="s">
        <v>178</v>
      </c>
      <c r="P142" s="431" t="s">
        <v>1147</v>
      </c>
      <c r="Q142" s="431" t="s">
        <v>179</v>
      </c>
      <c r="R142" s="431" t="s">
        <v>180</v>
      </c>
      <c r="S142" s="431" t="s">
        <v>1148</v>
      </c>
      <c r="T142" s="431" t="s">
        <v>181</v>
      </c>
      <c r="U142" s="431" t="s">
        <v>1099</v>
      </c>
      <c r="V142" s="462" t="s">
        <v>1106</v>
      </c>
      <c r="W142" s="465" t="s">
        <v>1107</v>
      </c>
      <c r="X142" s="432"/>
      <c r="Y142" s="447"/>
      <c r="Z142" s="454"/>
      <c r="AA142" s="447"/>
      <c r="AB142" s="447"/>
      <c r="AC142" s="447"/>
      <c r="AD142" s="468" t="s">
        <v>182</v>
      </c>
      <c r="AE142" s="468" t="s">
        <v>183</v>
      </c>
      <c r="AF142" s="468" t="s">
        <v>183</v>
      </c>
      <c r="AG142" s="468" t="s">
        <v>183</v>
      </c>
      <c r="AH142" s="418" t="s">
        <v>184</v>
      </c>
      <c r="AI142" s="418" t="s">
        <v>185</v>
      </c>
      <c r="AJ142" s="418" t="s">
        <v>1143</v>
      </c>
      <c r="AK142" s="418" t="s">
        <v>1144</v>
      </c>
      <c r="AL142" s="418" t="s">
        <v>186</v>
      </c>
      <c r="AM142" s="418" t="s">
        <v>187</v>
      </c>
      <c r="AN142" s="419" t="s">
        <v>188</v>
      </c>
      <c r="AO142" s="419"/>
      <c r="AP142" s="419"/>
      <c r="AQ142" s="418" t="s">
        <v>189</v>
      </c>
      <c r="AR142" s="418" t="s">
        <v>190</v>
      </c>
      <c r="AS142" s="418" t="s">
        <v>1145</v>
      </c>
      <c r="AT142" s="418" t="s">
        <v>1146</v>
      </c>
      <c r="AU142" s="418" t="s">
        <v>191</v>
      </c>
      <c r="AV142" s="418" t="s">
        <v>190</v>
      </c>
      <c r="AW142" s="418"/>
      <c r="AX142" s="418"/>
      <c r="AY142" s="414"/>
      <c r="AZ142" s="491"/>
    </row>
    <row r="143" spans="1:52" ht="14.5" customHeight="1">
      <c r="A143" s="432"/>
      <c r="B143" s="432"/>
      <c r="C143" s="431" t="s">
        <v>192</v>
      </c>
      <c r="D143" s="525" t="s">
        <v>83</v>
      </c>
      <c r="E143" s="431" t="s">
        <v>193</v>
      </c>
      <c r="F143" s="431" t="s">
        <v>210</v>
      </c>
      <c r="G143" s="432"/>
      <c r="H143" s="432"/>
      <c r="I143" s="432"/>
      <c r="J143" s="432"/>
      <c r="K143" s="432"/>
      <c r="L143" s="432"/>
      <c r="M143" s="432"/>
      <c r="N143" s="432"/>
      <c r="O143" s="432"/>
      <c r="P143" s="432"/>
      <c r="Q143" s="432"/>
      <c r="R143" s="432"/>
      <c r="S143" s="432"/>
      <c r="T143" s="432"/>
      <c r="U143" s="432"/>
      <c r="V143" s="463"/>
      <c r="W143" s="466"/>
      <c r="X143" s="432"/>
      <c r="Y143" s="447"/>
      <c r="Z143" s="454"/>
      <c r="AA143" s="447"/>
      <c r="AB143" s="447"/>
      <c r="AC143" s="447"/>
      <c r="AD143" s="468"/>
      <c r="AE143" s="468"/>
      <c r="AF143" s="468"/>
      <c r="AG143" s="468"/>
      <c r="AH143" s="418"/>
      <c r="AI143" s="418"/>
      <c r="AJ143" s="418"/>
      <c r="AK143" s="418"/>
      <c r="AL143" s="418"/>
      <c r="AM143" s="418"/>
      <c r="AN143" s="420" t="s">
        <v>194</v>
      </c>
      <c r="AO143" s="490" t="s">
        <v>195</v>
      </c>
      <c r="AP143" s="418" t="s">
        <v>196</v>
      </c>
      <c r="AQ143" s="418"/>
      <c r="AR143" s="418"/>
      <c r="AS143" s="418"/>
      <c r="AT143" s="418"/>
      <c r="AU143" s="418"/>
      <c r="AV143" s="418"/>
      <c r="AW143" s="418"/>
      <c r="AX143" s="418"/>
      <c r="AY143" s="414"/>
      <c r="AZ143" s="491"/>
    </row>
    <row r="144" spans="1:52" ht="27" customHeight="1">
      <c r="A144" s="448"/>
      <c r="B144" s="448"/>
      <c r="C144" s="432"/>
      <c r="D144" s="526"/>
      <c r="E144" s="432"/>
      <c r="F144" s="432"/>
      <c r="G144" s="448"/>
      <c r="H144" s="448"/>
      <c r="I144" s="448"/>
      <c r="J144" s="448"/>
      <c r="K144" s="448"/>
      <c r="L144" s="432"/>
      <c r="M144" s="432"/>
      <c r="N144" s="432"/>
      <c r="O144" s="432"/>
      <c r="P144" s="432"/>
      <c r="Q144" s="432"/>
      <c r="R144" s="432"/>
      <c r="S144" s="432"/>
      <c r="T144" s="432"/>
      <c r="U144" s="432"/>
      <c r="V144" s="464"/>
      <c r="W144" s="467"/>
      <c r="X144" s="448"/>
      <c r="Y144" s="449"/>
      <c r="Z144" s="461"/>
      <c r="AA144" s="449"/>
      <c r="AB144" s="449"/>
      <c r="AC144" s="449"/>
      <c r="AD144" s="468"/>
      <c r="AE144" s="468"/>
      <c r="AF144" s="468"/>
      <c r="AG144" s="468"/>
      <c r="AH144" s="418"/>
      <c r="AI144" s="418"/>
      <c r="AJ144" s="418"/>
      <c r="AK144" s="418"/>
      <c r="AL144" s="418"/>
      <c r="AM144" s="418"/>
      <c r="AN144" s="420"/>
      <c r="AO144" s="420"/>
      <c r="AP144" s="420"/>
      <c r="AQ144" s="418"/>
      <c r="AR144" s="418"/>
      <c r="AS144" s="418"/>
      <c r="AT144" s="418"/>
      <c r="AU144" s="418"/>
      <c r="AV144" s="418"/>
      <c r="AW144" s="418"/>
      <c r="AX144" s="418"/>
      <c r="AY144" s="415"/>
      <c r="AZ144" s="491"/>
    </row>
    <row r="145" spans="1:52" s="222" customFormat="1" ht="30" customHeight="1">
      <c r="A145" s="216" t="s">
        <v>162</v>
      </c>
      <c r="B145" s="217"/>
      <c r="C145" s="218" t="s">
        <v>1051</v>
      </c>
      <c r="D145" s="218"/>
      <c r="E145" s="218"/>
      <c r="F145" s="219"/>
      <c r="G145" s="220" t="s">
        <v>1307</v>
      </c>
      <c r="H145" s="221">
        <v>15</v>
      </c>
      <c r="I145" s="221"/>
      <c r="J145" s="221"/>
      <c r="K145" s="221"/>
      <c r="L145" s="216">
        <f>SUM(L146:L152)</f>
        <v>115</v>
      </c>
      <c r="M145" s="216"/>
      <c r="N145" s="216">
        <f>SUM(N146:N152)</f>
        <v>0</v>
      </c>
      <c r="O145" s="216"/>
      <c r="P145" s="216"/>
      <c r="Q145" s="221"/>
      <c r="R145" s="221"/>
      <c r="S145" s="221"/>
      <c r="T145" s="221"/>
      <c r="U145" s="221"/>
      <c r="V145" s="221"/>
      <c r="W145" s="221"/>
      <c r="X145" s="221"/>
      <c r="Y145" s="221"/>
      <c r="Z145" s="221"/>
      <c r="AA145" s="221"/>
      <c r="AB145" s="221"/>
      <c r="AC145" s="221"/>
      <c r="AD145" s="217"/>
      <c r="AE145" s="217"/>
      <c r="AF145" s="217"/>
      <c r="AG145" s="217"/>
      <c r="AH145" s="217"/>
      <c r="AI145" s="217"/>
      <c r="AJ145" s="217"/>
      <c r="AK145" s="217"/>
      <c r="AL145" s="217"/>
      <c r="AM145" s="221"/>
      <c r="AN145" s="221"/>
      <c r="AO145" s="221"/>
      <c r="AP145" s="217"/>
      <c r="AQ145" s="217"/>
      <c r="AR145" s="217"/>
      <c r="AS145" s="217"/>
      <c r="AT145" s="217"/>
      <c r="AU145" s="217"/>
      <c r="AV145" s="217"/>
      <c r="AW145" s="217"/>
      <c r="AX145" s="217"/>
      <c r="AY145" s="217"/>
      <c r="AZ145" s="246"/>
    </row>
    <row r="146" spans="1:52" s="165" customFormat="1" ht="14.5" customHeight="1">
      <c r="A146" s="59" t="s">
        <v>162</v>
      </c>
      <c r="B146" s="226"/>
      <c r="C146" s="227" t="s">
        <v>1055</v>
      </c>
      <c r="D146" s="227"/>
      <c r="E146" s="228" t="s">
        <v>1014</v>
      </c>
      <c r="F146" s="229"/>
      <c r="G146" s="229" t="s">
        <v>1237</v>
      </c>
      <c r="H146" s="185">
        <v>15</v>
      </c>
      <c r="I146" s="166"/>
      <c r="J146" s="166"/>
      <c r="K146" s="166"/>
      <c r="L146" s="174"/>
      <c r="M146" s="175"/>
      <c r="N146" s="146"/>
      <c r="O146" s="146"/>
      <c r="P146" s="146"/>
      <c r="Q146" s="167"/>
      <c r="R146" s="167"/>
      <c r="S146" s="167"/>
      <c r="T146" s="167"/>
      <c r="U146" s="167"/>
      <c r="V146" s="167"/>
      <c r="W146" s="167"/>
      <c r="X146" s="168"/>
      <c r="Y146" s="168"/>
      <c r="Z146" s="168"/>
      <c r="AA146" s="168"/>
      <c r="AB146" s="168"/>
      <c r="AC146" s="173"/>
      <c r="AD146" s="170"/>
      <c r="AE146" s="170"/>
      <c r="AF146" s="170"/>
      <c r="AG146" s="170"/>
      <c r="AH146" s="171"/>
      <c r="AI146" s="170"/>
      <c r="AJ146" s="170"/>
      <c r="AK146" s="170"/>
      <c r="AL146" s="170"/>
      <c r="AM146" s="166"/>
      <c r="AN146" s="166"/>
      <c r="AO146" s="166"/>
      <c r="AP146" s="172"/>
      <c r="AQ146" s="172"/>
      <c r="AR146" s="170"/>
      <c r="AS146" s="170">
        <v>8</v>
      </c>
      <c r="AT146" s="170" t="s">
        <v>1014</v>
      </c>
      <c r="AU146" s="170"/>
      <c r="AV146" s="170"/>
      <c r="AW146" s="170" t="s">
        <v>1010</v>
      </c>
      <c r="AX146" s="61"/>
      <c r="AY146" s="61" t="s">
        <v>1181</v>
      </c>
      <c r="AZ146" s="192"/>
    </row>
    <row r="147" spans="1:52" s="165" customFormat="1" ht="14.5" customHeight="1">
      <c r="A147" s="59" t="s">
        <v>162</v>
      </c>
      <c r="B147" s="226"/>
      <c r="C147" s="60" t="s">
        <v>1060</v>
      </c>
      <c r="D147" s="60"/>
      <c r="E147" s="61" t="s">
        <v>1220</v>
      </c>
      <c r="F147" s="62"/>
      <c r="G147" s="62" t="s">
        <v>1208</v>
      </c>
      <c r="H147" s="166">
        <v>2</v>
      </c>
      <c r="I147" s="166"/>
      <c r="J147" s="166"/>
      <c r="K147" s="166"/>
      <c r="L147" s="174">
        <v>20</v>
      </c>
      <c r="M147" s="175">
        <v>1</v>
      </c>
      <c r="N147" s="146"/>
      <c r="O147" s="146"/>
      <c r="P147" s="146"/>
      <c r="Q147" s="167"/>
      <c r="R147" s="167"/>
      <c r="S147" s="167"/>
      <c r="T147" s="167"/>
      <c r="U147" s="174">
        <v>20</v>
      </c>
      <c r="V147" s="167"/>
      <c r="W147" s="167"/>
      <c r="X147" s="250">
        <f>L147*1.5</f>
        <v>30</v>
      </c>
      <c r="Y147" s="169">
        <f>SUM(X147)</f>
        <v>30</v>
      </c>
      <c r="Z147" s="169"/>
      <c r="AA147" s="169"/>
      <c r="AB147" s="169"/>
      <c r="AC147" s="173">
        <f t="shared" ref="AC147:AC152" si="52">Y147+Z147+AA147+AB147</f>
        <v>30</v>
      </c>
      <c r="AD147" s="170"/>
      <c r="AE147" s="170"/>
      <c r="AF147" s="170"/>
      <c r="AG147" s="170"/>
      <c r="AH147" s="171"/>
      <c r="AI147" s="170" t="s">
        <v>1234</v>
      </c>
      <c r="AJ147" s="170"/>
      <c r="AK147" s="170"/>
      <c r="AL147" s="170"/>
      <c r="AM147" s="166"/>
      <c r="AN147" s="166"/>
      <c r="AO147" s="166"/>
      <c r="AP147" s="186" t="s">
        <v>1242</v>
      </c>
      <c r="AQ147" s="186" t="s">
        <v>1314</v>
      </c>
      <c r="AR147" s="187"/>
      <c r="AS147" s="170"/>
      <c r="AT147" s="170"/>
      <c r="AU147" s="170"/>
      <c r="AV147" s="170"/>
      <c r="AW147" s="170"/>
      <c r="AX147" s="61"/>
      <c r="AY147" s="61"/>
      <c r="AZ147" s="192"/>
    </row>
    <row r="148" spans="1:52" s="165" customFormat="1" ht="14.5" customHeight="1">
      <c r="A148" s="59" t="s">
        <v>162</v>
      </c>
      <c r="B148" s="226"/>
      <c r="C148" s="60" t="s">
        <v>1060</v>
      </c>
      <c r="D148" s="60"/>
      <c r="E148" s="61" t="s">
        <v>1220</v>
      </c>
      <c r="F148" s="62"/>
      <c r="G148" s="62" t="s">
        <v>1209</v>
      </c>
      <c r="H148" s="166">
        <v>2</v>
      </c>
      <c r="I148" s="166"/>
      <c r="J148" s="166"/>
      <c r="K148" s="166"/>
      <c r="L148" s="174">
        <v>15</v>
      </c>
      <c r="M148" s="175">
        <v>1</v>
      </c>
      <c r="N148" s="146"/>
      <c r="O148" s="146"/>
      <c r="P148" s="146"/>
      <c r="Q148" s="167"/>
      <c r="R148" s="167"/>
      <c r="S148" s="167"/>
      <c r="T148" s="167"/>
      <c r="U148" s="174">
        <v>15</v>
      </c>
      <c r="V148" s="167"/>
      <c r="W148" s="167"/>
      <c r="X148" s="250">
        <f t="shared" ref="X148:X160" si="53">L148*1.5</f>
        <v>22.5</v>
      </c>
      <c r="Y148" s="169">
        <f>SUM(X148)</f>
        <v>22.5</v>
      </c>
      <c r="Z148" s="169"/>
      <c r="AA148" s="169"/>
      <c r="AB148" s="169"/>
      <c r="AC148" s="173">
        <f t="shared" si="52"/>
        <v>22.5</v>
      </c>
      <c r="AD148" s="170"/>
      <c r="AE148" s="170"/>
      <c r="AF148" s="170"/>
      <c r="AG148" s="170"/>
      <c r="AH148" s="171"/>
      <c r="AI148" s="170" t="s">
        <v>1234</v>
      </c>
      <c r="AJ148" s="170"/>
      <c r="AK148" s="170"/>
      <c r="AL148" s="170"/>
      <c r="AM148" s="166"/>
      <c r="AN148" s="166"/>
      <c r="AO148" s="166"/>
      <c r="AP148" s="186" t="s">
        <v>1242</v>
      </c>
      <c r="AQ148" s="186" t="s">
        <v>1314</v>
      </c>
      <c r="AR148" s="187"/>
      <c r="AS148" s="170"/>
      <c r="AT148" s="170"/>
      <c r="AU148" s="170"/>
      <c r="AV148" s="170"/>
      <c r="AW148" s="170"/>
      <c r="AX148" s="61"/>
      <c r="AY148" s="61"/>
      <c r="AZ148" s="192"/>
    </row>
    <row r="149" spans="1:52" s="165" customFormat="1" ht="14.5" customHeight="1">
      <c r="A149" s="59" t="s">
        <v>162</v>
      </c>
      <c r="B149" s="226"/>
      <c r="C149" s="60" t="s">
        <v>1060</v>
      </c>
      <c r="D149" s="60"/>
      <c r="E149" s="61" t="s">
        <v>1220</v>
      </c>
      <c r="F149" s="62"/>
      <c r="G149" s="62" t="s">
        <v>1210</v>
      </c>
      <c r="H149" s="166">
        <v>3</v>
      </c>
      <c r="I149" s="166"/>
      <c r="J149" s="166"/>
      <c r="K149" s="166"/>
      <c r="L149" s="174">
        <v>20</v>
      </c>
      <c r="M149" s="175">
        <v>1</v>
      </c>
      <c r="N149" s="146"/>
      <c r="O149" s="146"/>
      <c r="P149" s="146"/>
      <c r="Q149" s="167"/>
      <c r="R149" s="167"/>
      <c r="S149" s="167"/>
      <c r="T149" s="167"/>
      <c r="U149" s="174">
        <v>20</v>
      </c>
      <c r="V149" s="167"/>
      <c r="W149" s="167"/>
      <c r="X149" s="250">
        <f t="shared" si="53"/>
        <v>30</v>
      </c>
      <c r="Y149" s="169">
        <f>SUM(X149)</f>
        <v>30</v>
      </c>
      <c r="Z149" s="169"/>
      <c r="AA149" s="169"/>
      <c r="AB149" s="169"/>
      <c r="AC149" s="173">
        <f t="shared" si="52"/>
        <v>30</v>
      </c>
      <c r="AD149" s="170"/>
      <c r="AE149" s="170"/>
      <c r="AF149" s="170"/>
      <c r="AG149" s="170"/>
      <c r="AH149" s="171"/>
      <c r="AI149" s="170" t="s">
        <v>1234</v>
      </c>
      <c r="AJ149" s="170"/>
      <c r="AK149" s="170"/>
      <c r="AL149" s="170"/>
      <c r="AM149" s="166"/>
      <c r="AN149" s="166"/>
      <c r="AO149" s="166"/>
      <c r="AP149" s="186" t="s">
        <v>1242</v>
      </c>
      <c r="AQ149" s="186" t="s">
        <v>1314</v>
      </c>
      <c r="AR149" s="187"/>
      <c r="AS149" s="170"/>
      <c r="AT149" s="170"/>
      <c r="AU149" s="170"/>
      <c r="AV149" s="170"/>
      <c r="AW149" s="170"/>
      <c r="AX149" s="61"/>
      <c r="AY149" s="61"/>
      <c r="AZ149" s="192"/>
    </row>
    <row r="150" spans="1:52" s="165" customFormat="1" ht="14.5" customHeight="1">
      <c r="A150" s="59" t="s">
        <v>162</v>
      </c>
      <c r="B150" s="226"/>
      <c r="C150" s="60" t="s">
        <v>1060</v>
      </c>
      <c r="D150" s="60"/>
      <c r="E150" s="61" t="s">
        <v>1220</v>
      </c>
      <c r="F150" s="62"/>
      <c r="G150" s="62" t="s">
        <v>1219</v>
      </c>
      <c r="H150" s="166">
        <v>3</v>
      </c>
      <c r="I150" s="166"/>
      <c r="J150" s="166"/>
      <c r="K150" s="166"/>
      <c r="L150" s="174">
        <v>20</v>
      </c>
      <c r="M150" s="175">
        <v>1</v>
      </c>
      <c r="N150" s="146"/>
      <c r="O150" s="146"/>
      <c r="P150" s="146"/>
      <c r="Q150" s="167"/>
      <c r="R150" s="167"/>
      <c r="S150" s="167"/>
      <c r="T150" s="167"/>
      <c r="U150" s="174">
        <v>20</v>
      </c>
      <c r="V150" s="167"/>
      <c r="W150" s="167"/>
      <c r="X150" s="250">
        <f t="shared" si="53"/>
        <v>30</v>
      </c>
      <c r="Y150" s="169">
        <f>SUM(X150)</f>
        <v>30</v>
      </c>
      <c r="Z150" s="169"/>
      <c r="AA150" s="169"/>
      <c r="AB150" s="169"/>
      <c r="AC150" s="173">
        <f t="shared" si="52"/>
        <v>30</v>
      </c>
      <c r="AD150" s="170"/>
      <c r="AE150" s="170"/>
      <c r="AF150" s="170"/>
      <c r="AG150" s="170"/>
      <c r="AH150" s="171"/>
      <c r="AI150" s="170" t="s">
        <v>1234</v>
      </c>
      <c r="AJ150" s="170"/>
      <c r="AK150" s="170"/>
      <c r="AL150" s="170"/>
      <c r="AM150" s="166"/>
      <c r="AN150" s="166"/>
      <c r="AO150" s="166"/>
      <c r="AP150" s="186" t="s">
        <v>1242</v>
      </c>
      <c r="AQ150" s="186" t="s">
        <v>1314</v>
      </c>
      <c r="AR150" s="187"/>
      <c r="AS150" s="170"/>
      <c r="AT150" s="170"/>
      <c r="AU150" s="170"/>
      <c r="AV150" s="170"/>
      <c r="AW150" s="170"/>
      <c r="AX150" s="61"/>
      <c r="AY150" s="61"/>
      <c r="AZ150" s="192"/>
    </row>
    <row r="151" spans="1:52" s="165" customFormat="1" ht="14.5" customHeight="1">
      <c r="A151" s="59" t="s">
        <v>162</v>
      </c>
      <c r="B151" s="226"/>
      <c r="C151" s="60" t="s">
        <v>1060</v>
      </c>
      <c r="D151" s="60"/>
      <c r="E151" s="61" t="s">
        <v>1220</v>
      </c>
      <c r="F151" s="62"/>
      <c r="G151" s="62" t="s">
        <v>1211</v>
      </c>
      <c r="H151" s="166">
        <v>3</v>
      </c>
      <c r="I151" s="166"/>
      <c r="J151" s="166"/>
      <c r="K151" s="166"/>
      <c r="L151" s="174">
        <v>20</v>
      </c>
      <c r="M151" s="175">
        <v>1</v>
      </c>
      <c r="N151" s="146"/>
      <c r="O151" s="146"/>
      <c r="P151" s="146"/>
      <c r="Q151" s="167"/>
      <c r="R151" s="167"/>
      <c r="S151" s="167"/>
      <c r="T151" s="167"/>
      <c r="U151" s="174">
        <v>20</v>
      </c>
      <c r="V151" s="167"/>
      <c r="W151" s="167"/>
      <c r="X151" s="250">
        <f t="shared" si="53"/>
        <v>30</v>
      </c>
      <c r="Y151" s="169"/>
      <c r="Z151" s="169"/>
      <c r="AA151" s="169"/>
      <c r="AB151" s="169">
        <f>SUM(X151)</f>
        <v>30</v>
      </c>
      <c r="AC151" s="173">
        <f t="shared" si="52"/>
        <v>30</v>
      </c>
      <c r="AD151" s="170"/>
      <c r="AE151" s="170"/>
      <c r="AF151" s="170"/>
      <c r="AG151" s="170"/>
      <c r="AH151" s="171"/>
      <c r="AI151" s="170" t="s">
        <v>1234</v>
      </c>
      <c r="AJ151" s="170"/>
      <c r="AK151" s="170"/>
      <c r="AL151" s="170"/>
      <c r="AM151" s="166"/>
      <c r="AN151" s="166"/>
      <c r="AO151" s="166"/>
      <c r="AP151" s="186" t="s">
        <v>1242</v>
      </c>
      <c r="AQ151" s="186" t="s">
        <v>1314</v>
      </c>
      <c r="AR151" s="187"/>
      <c r="AS151" s="170"/>
      <c r="AT151" s="170"/>
      <c r="AU151" s="170"/>
      <c r="AV151" s="170"/>
      <c r="AW151" s="170"/>
      <c r="AX151" s="61"/>
      <c r="AY151" s="61"/>
      <c r="AZ151" s="192"/>
    </row>
    <row r="152" spans="1:52" s="165" customFormat="1" ht="14.5" customHeight="1">
      <c r="A152" s="59" t="s">
        <v>162</v>
      </c>
      <c r="B152" s="226"/>
      <c r="C152" s="60" t="s">
        <v>1060</v>
      </c>
      <c r="D152" s="60"/>
      <c r="E152" s="61" t="s">
        <v>1220</v>
      </c>
      <c r="F152" s="62"/>
      <c r="G152" s="62" t="s">
        <v>1212</v>
      </c>
      <c r="H152" s="166">
        <v>2</v>
      </c>
      <c r="I152" s="166"/>
      <c r="J152" s="166"/>
      <c r="K152" s="166"/>
      <c r="L152" s="174">
        <v>20</v>
      </c>
      <c r="M152" s="175">
        <v>1</v>
      </c>
      <c r="N152" s="146"/>
      <c r="O152" s="146"/>
      <c r="P152" s="146"/>
      <c r="Q152" s="167"/>
      <c r="R152" s="167"/>
      <c r="S152" s="167"/>
      <c r="T152" s="167"/>
      <c r="U152" s="174">
        <v>20</v>
      </c>
      <c r="V152" s="167"/>
      <c r="W152" s="167"/>
      <c r="X152" s="250">
        <f t="shared" si="53"/>
        <v>30</v>
      </c>
      <c r="Y152" s="169">
        <f>SUM(X152)</f>
        <v>30</v>
      </c>
      <c r="Z152" s="169"/>
      <c r="AA152" s="169"/>
      <c r="AB152" s="169"/>
      <c r="AC152" s="173">
        <f t="shared" si="52"/>
        <v>30</v>
      </c>
      <c r="AD152" s="170"/>
      <c r="AE152" s="170"/>
      <c r="AF152" s="170"/>
      <c r="AG152" s="170"/>
      <c r="AH152" s="171"/>
      <c r="AI152" s="170" t="s">
        <v>1234</v>
      </c>
      <c r="AJ152" s="170"/>
      <c r="AK152" s="170"/>
      <c r="AL152" s="170"/>
      <c r="AM152" s="166"/>
      <c r="AN152" s="166"/>
      <c r="AO152" s="166"/>
      <c r="AP152" s="186" t="s">
        <v>1242</v>
      </c>
      <c r="AQ152" s="186" t="s">
        <v>1314</v>
      </c>
      <c r="AR152" s="187"/>
      <c r="AS152" s="170"/>
      <c r="AT152" s="170"/>
      <c r="AU152" s="170"/>
      <c r="AV152" s="170"/>
      <c r="AW152" s="170"/>
      <c r="AX152" s="61"/>
      <c r="AY152" s="61"/>
      <c r="AZ152" s="192"/>
    </row>
    <row r="153" spans="1:52" s="222" customFormat="1" ht="30" customHeight="1">
      <c r="A153" s="216" t="s">
        <v>162</v>
      </c>
      <c r="B153" s="217"/>
      <c r="C153" s="218" t="s">
        <v>1051</v>
      </c>
      <c r="D153" s="218"/>
      <c r="E153" s="218"/>
      <c r="F153" s="219"/>
      <c r="G153" s="220" t="s">
        <v>1308</v>
      </c>
      <c r="H153" s="221">
        <v>15</v>
      </c>
      <c r="I153" s="221"/>
      <c r="J153" s="221"/>
      <c r="K153" s="221"/>
      <c r="L153" s="216">
        <f>SUM(L154:L160)</f>
        <v>102</v>
      </c>
      <c r="M153" s="216"/>
      <c r="N153" s="216">
        <f>SUM(N154:N160)</f>
        <v>0</v>
      </c>
      <c r="O153" s="216"/>
      <c r="P153" s="216"/>
      <c r="Q153" s="221"/>
      <c r="R153" s="221"/>
      <c r="S153" s="221"/>
      <c r="T153" s="221"/>
      <c r="U153" s="221"/>
      <c r="V153" s="221"/>
      <c r="W153" s="221"/>
      <c r="X153" s="221"/>
      <c r="Y153" s="221"/>
      <c r="Z153" s="221"/>
      <c r="AA153" s="221"/>
      <c r="AB153" s="221"/>
      <c r="AC153" s="221"/>
      <c r="AD153" s="217"/>
      <c r="AE153" s="217"/>
      <c r="AF153" s="217"/>
      <c r="AG153" s="217"/>
      <c r="AH153" s="217"/>
      <c r="AI153" s="217"/>
      <c r="AJ153" s="217"/>
      <c r="AK153" s="217"/>
      <c r="AL153" s="217"/>
      <c r="AM153" s="221"/>
      <c r="AN153" s="221"/>
      <c r="AO153" s="221"/>
      <c r="AP153" s="217"/>
      <c r="AQ153" s="217"/>
      <c r="AR153" s="217"/>
      <c r="AS153" s="217"/>
      <c r="AT153" s="217"/>
      <c r="AU153" s="217"/>
      <c r="AV153" s="217"/>
      <c r="AW153" s="217"/>
      <c r="AX153" s="217"/>
      <c r="AY153" s="217"/>
      <c r="AZ153" s="246"/>
    </row>
    <row r="154" spans="1:52" s="165" customFormat="1" ht="14.5" customHeight="1">
      <c r="A154" s="59" t="s">
        <v>162</v>
      </c>
      <c r="B154" s="226"/>
      <c r="C154" s="227" t="s">
        <v>1055</v>
      </c>
      <c r="D154" s="227"/>
      <c r="E154" s="228" t="s">
        <v>1221</v>
      </c>
      <c r="F154" s="229"/>
      <c r="G154" s="229" t="s">
        <v>1238</v>
      </c>
      <c r="H154" s="185">
        <v>15</v>
      </c>
      <c r="I154" s="166"/>
      <c r="J154" s="166"/>
      <c r="K154" s="166"/>
      <c r="L154" s="174"/>
      <c r="M154" s="175"/>
      <c r="N154" s="146"/>
      <c r="O154" s="146"/>
      <c r="P154" s="146"/>
      <c r="Q154" s="167"/>
      <c r="R154" s="167"/>
      <c r="S154" s="167"/>
      <c r="T154" s="167"/>
      <c r="U154" s="174"/>
      <c r="V154" s="167"/>
      <c r="W154" s="167"/>
      <c r="X154" s="250"/>
      <c r="Y154" s="169"/>
      <c r="Z154" s="169"/>
      <c r="AA154" s="169"/>
      <c r="AB154" s="169"/>
      <c r="AC154" s="173"/>
      <c r="AD154" s="170"/>
      <c r="AE154" s="170"/>
      <c r="AF154" s="170"/>
      <c r="AG154" s="170"/>
      <c r="AH154" s="171"/>
      <c r="AI154" s="170"/>
      <c r="AJ154" s="170"/>
      <c r="AK154" s="170"/>
      <c r="AL154" s="170"/>
      <c r="AM154" s="166"/>
      <c r="AN154" s="166"/>
      <c r="AO154" s="166"/>
      <c r="AP154" s="186"/>
      <c r="AQ154" s="186"/>
      <c r="AR154" s="187"/>
      <c r="AS154" s="170"/>
      <c r="AT154" s="170"/>
      <c r="AU154" s="170"/>
      <c r="AV154" s="170"/>
      <c r="AW154" s="170"/>
      <c r="AX154" s="61"/>
      <c r="AY154" s="61"/>
      <c r="AZ154" s="192"/>
    </row>
    <row r="155" spans="1:52" s="165" customFormat="1" ht="14.5" customHeight="1">
      <c r="A155" s="59" t="s">
        <v>162</v>
      </c>
      <c r="B155" s="226"/>
      <c r="C155" s="60" t="s">
        <v>1060</v>
      </c>
      <c r="D155" s="60"/>
      <c r="E155" s="61" t="s">
        <v>1220</v>
      </c>
      <c r="F155" s="62"/>
      <c r="G155" s="62" t="s">
        <v>1213</v>
      </c>
      <c r="H155" s="166">
        <v>3</v>
      </c>
      <c r="I155" s="166"/>
      <c r="J155" s="166"/>
      <c r="K155" s="166"/>
      <c r="L155" s="174">
        <v>20</v>
      </c>
      <c r="M155" s="175">
        <v>1</v>
      </c>
      <c r="N155" s="146"/>
      <c r="O155" s="146"/>
      <c r="P155" s="146"/>
      <c r="Q155" s="167"/>
      <c r="R155" s="167"/>
      <c r="S155" s="167"/>
      <c r="T155" s="167"/>
      <c r="U155" s="174">
        <v>20</v>
      </c>
      <c r="V155" s="167"/>
      <c r="W155" s="167"/>
      <c r="X155" s="250">
        <f t="shared" si="53"/>
        <v>30</v>
      </c>
      <c r="Y155" s="169">
        <f>SUM(X155)</f>
        <v>30</v>
      </c>
      <c r="Z155" s="169"/>
      <c r="AA155" s="169"/>
      <c r="AB155" s="169"/>
      <c r="AC155" s="173">
        <f t="shared" ref="AC155:AC162" si="54">Y155+Z155+AA155+AB155</f>
        <v>30</v>
      </c>
      <c r="AD155" s="170"/>
      <c r="AE155" s="170"/>
      <c r="AF155" s="170"/>
      <c r="AG155" s="170"/>
      <c r="AH155" s="171"/>
      <c r="AI155" s="170" t="s">
        <v>1234</v>
      </c>
      <c r="AJ155" s="170"/>
      <c r="AK155" s="170"/>
      <c r="AL155" s="170"/>
      <c r="AM155" s="166"/>
      <c r="AN155" s="166"/>
      <c r="AO155" s="166"/>
      <c r="AP155" s="186" t="s">
        <v>1242</v>
      </c>
      <c r="AQ155" s="186" t="s">
        <v>1314</v>
      </c>
      <c r="AR155" s="187"/>
      <c r="AS155" s="170"/>
      <c r="AT155" s="170"/>
      <c r="AU155" s="170"/>
      <c r="AV155" s="170"/>
      <c r="AW155" s="170"/>
      <c r="AX155" s="61"/>
      <c r="AY155" s="61"/>
      <c r="AZ155" s="192"/>
    </row>
    <row r="156" spans="1:52" s="165" customFormat="1" ht="14.5" customHeight="1">
      <c r="A156" s="59" t="s">
        <v>162</v>
      </c>
      <c r="B156" s="226"/>
      <c r="C156" s="60" t="s">
        <v>1060</v>
      </c>
      <c r="D156" s="60"/>
      <c r="E156" s="61" t="s">
        <v>1220</v>
      </c>
      <c r="F156" s="62"/>
      <c r="G156" s="62" t="s">
        <v>1214</v>
      </c>
      <c r="H156" s="166">
        <v>3</v>
      </c>
      <c r="I156" s="166"/>
      <c r="J156" s="166"/>
      <c r="K156" s="166"/>
      <c r="L156" s="174">
        <v>20</v>
      </c>
      <c r="M156" s="175">
        <v>1</v>
      </c>
      <c r="N156" s="146"/>
      <c r="O156" s="146"/>
      <c r="P156" s="146"/>
      <c r="Q156" s="167"/>
      <c r="R156" s="167"/>
      <c r="S156" s="167"/>
      <c r="T156" s="167"/>
      <c r="U156" s="174">
        <v>20</v>
      </c>
      <c r="V156" s="167"/>
      <c r="W156" s="167"/>
      <c r="X156" s="250">
        <f t="shared" si="53"/>
        <v>30</v>
      </c>
      <c r="Y156" s="169"/>
      <c r="Z156" s="169"/>
      <c r="AA156" s="169"/>
      <c r="AB156" s="169">
        <f>SUM(X156)</f>
        <v>30</v>
      </c>
      <c r="AC156" s="173">
        <f t="shared" si="54"/>
        <v>30</v>
      </c>
      <c r="AD156" s="170"/>
      <c r="AE156" s="170"/>
      <c r="AF156" s="170"/>
      <c r="AG156" s="170"/>
      <c r="AH156" s="171"/>
      <c r="AI156" s="170" t="s">
        <v>1234</v>
      </c>
      <c r="AJ156" s="170"/>
      <c r="AK156" s="170"/>
      <c r="AL156" s="170"/>
      <c r="AM156" s="166"/>
      <c r="AN156" s="166"/>
      <c r="AO156" s="166"/>
      <c r="AP156" s="186" t="s">
        <v>1242</v>
      </c>
      <c r="AQ156" s="186" t="s">
        <v>1314</v>
      </c>
      <c r="AR156" s="187"/>
      <c r="AS156" s="170"/>
      <c r="AT156" s="170"/>
      <c r="AU156" s="170"/>
      <c r="AV156" s="170"/>
      <c r="AW156" s="170"/>
      <c r="AX156" s="61"/>
      <c r="AY156" s="61"/>
      <c r="AZ156" s="192"/>
    </row>
    <row r="157" spans="1:52" s="165" customFormat="1" ht="14.5" customHeight="1">
      <c r="A157" s="59" t="s">
        <v>162</v>
      </c>
      <c r="B157" s="226"/>
      <c r="C157" s="60" t="s">
        <v>1060</v>
      </c>
      <c r="D157" s="60"/>
      <c r="E157" s="61" t="s">
        <v>1220</v>
      </c>
      <c r="F157" s="62"/>
      <c r="G157" s="62" t="s">
        <v>1215</v>
      </c>
      <c r="H157" s="166">
        <v>3</v>
      </c>
      <c r="I157" s="166"/>
      <c r="J157" s="166"/>
      <c r="K157" s="166"/>
      <c r="L157" s="174">
        <v>20</v>
      </c>
      <c r="M157" s="175">
        <v>1</v>
      </c>
      <c r="N157" s="146"/>
      <c r="O157" s="146"/>
      <c r="P157" s="146"/>
      <c r="Q157" s="167"/>
      <c r="R157" s="167"/>
      <c r="S157" s="167"/>
      <c r="T157" s="167"/>
      <c r="U157" s="174">
        <v>20</v>
      </c>
      <c r="V157" s="167"/>
      <c r="W157" s="167"/>
      <c r="X157" s="250">
        <f t="shared" si="53"/>
        <v>30</v>
      </c>
      <c r="Y157" s="169">
        <f>SUM(X157)</f>
        <v>30</v>
      </c>
      <c r="Z157" s="169"/>
      <c r="AA157" s="169"/>
      <c r="AB157" s="169"/>
      <c r="AC157" s="173">
        <f t="shared" si="54"/>
        <v>30</v>
      </c>
      <c r="AD157" s="170"/>
      <c r="AE157" s="170"/>
      <c r="AF157" s="170"/>
      <c r="AG157" s="170"/>
      <c r="AH157" s="171"/>
      <c r="AI157" s="170" t="s">
        <v>1234</v>
      </c>
      <c r="AJ157" s="170"/>
      <c r="AK157" s="170"/>
      <c r="AL157" s="170"/>
      <c r="AM157" s="166"/>
      <c r="AN157" s="166"/>
      <c r="AO157" s="166"/>
      <c r="AP157" s="186" t="s">
        <v>1242</v>
      </c>
      <c r="AQ157" s="186" t="s">
        <v>1314</v>
      </c>
      <c r="AR157" s="187"/>
      <c r="AS157" s="170"/>
      <c r="AT157" s="170"/>
      <c r="AU157" s="170"/>
      <c r="AV157" s="170"/>
      <c r="AW157" s="170"/>
      <c r="AX157" s="61"/>
      <c r="AY157" s="61"/>
      <c r="AZ157" s="192"/>
    </row>
    <row r="158" spans="1:52" s="165" customFormat="1" ht="14.5" customHeight="1">
      <c r="A158" s="59" t="s">
        <v>162</v>
      </c>
      <c r="B158" s="226"/>
      <c r="C158" s="60" t="s">
        <v>1060</v>
      </c>
      <c r="D158" s="60"/>
      <c r="E158" s="61" t="s">
        <v>1220</v>
      </c>
      <c r="F158" s="62"/>
      <c r="G158" s="62" t="s">
        <v>1216</v>
      </c>
      <c r="H158" s="166">
        <v>3</v>
      </c>
      <c r="I158" s="166"/>
      <c r="J158" s="166"/>
      <c r="K158" s="166"/>
      <c r="L158" s="174">
        <v>20</v>
      </c>
      <c r="M158" s="175">
        <v>1</v>
      </c>
      <c r="N158" s="146"/>
      <c r="O158" s="146"/>
      <c r="P158" s="146"/>
      <c r="Q158" s="167"/>
      <c r="R158" s="167"/>
      <c r="S158" s="167"/>
      <c r="T158" s="167"/>
      <c r="U158" s="174">
        <v>20</v>
      </c>
      <c r="V158" s="167"/>
      <c r="W158" s="167"/>
      <c r="X158" s="250">
        <f t="shared" si="53"/>
        <v>30</v>
      </c>
      <c r="Y158" s="169">
        <f>SUM(X158)</f>
        <v>30</v>
      </c>
      <c r="Z158" s="169"/>
      <c r="AA158" s="169"/>
      <c r="AB158" s="169"/>
      <c r="AC158" s="173">
        <f t="shared" si="54"/>
        <v>30</v>
      </c>
      <c r="AD158" s="170"/>
      <c r="AE158" s="170"/>
      <c r="AF158" s="170"/>
      <c r="AG158" s="170"/>
      <c r="AH158" s="171"/>
      <c r="AI158" s="170" t="s">
        <v>1234</v>
      </c>
      <c r="AJ158" s="170"/>
      <c r="AK158" s="170"/>
      <c r="AL158" s="170"/>
      <c r="AM158" s="166"/>
      <c r="AN158" s="166"/>
      <c r="AO158" s="166"/>
      <c r="AP158" s="186" t="s">
        <v>1242</v>
      </c>
      <c r="AQ158" s="186" t="s">
        <v>1315</v>
      </c>
      <c r="AR158" s="187"/>
      <c r="AS158" s="170"/>
      <c r="AT158" s="170"/>
      <c r="AU158" s="170"/>
      <c r="AV158" s="170"/>
      <c r="AW158" s="170"/>
      <c r="AX158" s="61"/>
      <c r="AY158" s="61"/>
      <c r="AZ158" s="192"/>
    </row>
    <row r="159" spans="1:52" s="165" customFormat="1" ht="14.5" customHeight="1">
      <c r="A159" s="59" t="s">
        <v>162</v>
      </c>
      <c r="B159" s="226"/>
      <c r="C159" s="60" t="s">
        <v>1060</v>
      </c>
      <c r="D159" s="60"/>
      <c r="E159" s="61" t="s">
        <v>1220</v>
      </c>
      <c r="F159" s="62"/>
      <c r="G159" s="62" t="s">
        <v>1217</v>
      </c>
      <c r="H159" s="166">
        <v>1</v>
      </c>
      <c r="I159" s="166"/>
      <c r="J159" s="166"/>
      <c r="K159" s="166"/>
      <c r="L159" s="174">
        <v>10</v>
      </c>
      <c r="M159" s="175">
        <v>1</v>
      </c>
      <c r="N159" s="146"/>
      <c r="O159" s="146"/>
      <c r="P159" s="146"/>
      <c r="Q159" s="167"/>
      <c r="R159" s="167"/>
      <c r="S159" s="167"/>
      <c r="T159" s="167"/>
      <c r="U159" s="174">
        <v>10</v>
      </c>
      <c r="V159" s="167"/>
      <c r="W159" s="167"/>
      <c r="X159" s="250">
        <f t="shared" si="53"/>
        <v>15</v>
      </c>
      <c r="Y159" s="169">
        <f>SUM(X159)</f>
        <v>15</v>
      </c>
      <c r="Z159" s="169"/>
      <c r="AA159" s="169"/>
      <c r="AB159" s="169"/>
      <c r="AC159" s="173">
        <f t="shared" si="54"/>
        <v>15</v>
      </c>
      <c r="AD159" s="170"/>
      <c r="AE159" s="170"/>
      <c r="AF159" s="170"/>
      <c r="AG159" s="170"/>
      <c r="AH159" s="171"/>
      <c r="AI159" s="170" t="s">
        <v>1234</v>
      </c>
      <c r="AJ159" s="170"/>
      <c r="AK159" s="170"/>
      <c r="AL159" s="170"/>
      <c r="AM159" s="166"/>
      <c r="AN159" s="166"/>
      <c r="AO159" s="166"/>
      <c r="AP159" s="186" t="s">
        <v>1242</v>
      </c>
      <c r="AQ159" s="186" t="s">
        <v>1315</v>
      </c>
      <c r="AR159" s="187"/>
      <c r="AS159" s="170"/>
      <c r="AT159" s="170"/>
      <c r="AU159" s="170"/>
      <c r="AV159" s="170"/>
      <c r="AW159" s="170"/>
      <c r="AX159" s="61"/>
      <c r="AY159" s="61"/>
      <c r="AZ159" s="192"/>
    </row>
    <row r="160" spans="1:52" s="165" customFormat="1" ht="14.5" customHeight="1">
      <c r="A160" s="59" t="s">
        <v>162</v>
      </c>
      <c r="B160" s="226"/>
      <c r="C160" s="60" t="s">
        <v>1060</v>
      </c>
      <c r="D160" s="60"/>
      <c r="E160" s="61" t="s">
        <v>1220</v>
      </c>
      <c r="F160" s="62"/>
      <c r="G160" s="62" t="s">
        <v>1218</v>
      </c>
      <c r="H160" s="166">
        <v>2</v>
      </c>
      <c r="I160" s="166"/>
      <c r="J160" s="166"/>
      <c r="K160" s="166"/>
      <c r="L160" s="174">
        <v>12</v>
      </c>
      <c r="M160" s="175">
        <v>1</v>
      </c>
      <c r="N160" s="146"/>
      <c r="O160" s="146"/>
      <c r="P160" s="146"/>
      <c r="Q160" s="167"/>
      <c r="R160" s="167"/>
      <c r="S160" s="167"/>
      <c r="T160" s="167"/>
      <c r="U160" s="174">
        <v>12</v>
      </c>
      <c r="V160" s="167"/>
      <c r="W160" s="167"/>
      <c r="X160" s="250">
        <f t="shared" si="53"/>
        <v>18</v>
      </c>
      <c r="Y160" s="169"/>
      <c r="Z160" s="169"/>
      <c r="AA160" s="169"/>
      <c r="AB160" s="169">
        <f>SUM(X160)</f>
        <v>18</v>
      </c>
      <c r="AC160" s="173">
        <f t="shared" si="54"/>
        <v>18</v>
      </c>
      <c r="AD160" s="170"/>
      <c r="AE160" s="170"/>
      <c r="AF160" s="170"/>
      <c r="AG160" s="170"/>
      <c r="AH160" s="171"/>
      <c r="AI160" s="170" t="s">
        <v>1234</v>
      </c>
      <c r="AJ160" s="170"/>
      <c r="AK160" s="170"/>
      <c r="AL160" s="170"/>
      <c r="AM160" s="166"/>
      <c r="AN160" s="166"/>
      <c r="AO160" s="166"/>
      <c r="AP160" s="186" t="s">
        <v>1242</v>
      </c>
      <c r="AQ160" s="186" t="s">
        <v>1314</v>
      </c>
      <c r="AR160" s="187"/>
      <c r="AS160" s="170"/>
      <c r="AT160" s="170"/>
      <c r="AU160" s="170"/>
      <c r="AV160" s="170"/>
      <c r="AW160" s="170"/>
      <c r="AX160" s="61"/>
      <c r="AY160" s="61"/>
      <c r="AZ160" s="192"/>
    </row>
    <row r="161" spans="1:52" s="165" customFormat="1" ht="14.5" customHeight="1">
      <c r="A161" s="59"/>
      <c r="B161" s="226"/>
      <c r="C161" s="60"/>
      <c r="D161" s="60"/>
      <c r="E161" s="61"/>
      <c r="F161" s="62"/>
      <c r="G161" s="62"/>
      <c r="H161" s="166"/>
      <c r="I161" s="166"/>
      <c r="J161" s="166"/>
      <c r="K161" s="166"/>
      <c r="L161" s="174"/>
      <c r="M161" s="175"/>
      <c r="N161" s="146"/>
      <c r="O161" s="146"/>
      <c r="P161" s="146"/>
      <c r="Q161" s="167"/>
      <c r="R161" s="167"/>
      <c r="S161" s="167"/>
      <c r="T161" s="167"/>
      <c r="U161" s="167"/>
      <c r="V161" s="167"/>
      <c r="W161" s="167"/>
      <c r="X161" s="168"/>
      <c r="Y161" s="169"/>
      <c r="Z161" s="169"/>
      <c r="AA161" s="169"/>
      <c r="AB161" s="169"/>
      <c r="AC161" s="173">
        <f t="shared" si="54"/>
        <v>0</v>
      </c>
      <c r="AD161" s="170"/>
      <c r="AE161" s="170"/>
      <c r="AF161" s="170"/>
      <c r="AG161" s="170"/>
      <c r="AH161" s="171"/>
      <c r="AI161" s="170"/>
      <c r="AJ161" s="170"/>
      <c r="AK161" s="170"/>
      <c r="AL161" s="170"/>
      <c r="AM161" s="166"/>
      <c r="AN161" s="166"/>
      <c r="AO161" s="166"/>
      <c r="AP161" s="172"/>
      <c r="AQ161" s="172"/>
      <c r="AR161" s="170"/>
      <c r="AS161" s="170"/>
      <c r="AT161" s="170"/>
      <c r="AU161" s="170"/>
      <c r="AV161" s="170"/>
      <c r="AW161" s="170"/>
      <c r="AX161" s="61"/>
      <c r="AY161" s="61"/>
      <c r="AZ161" s="192"/>
    </row>
    <row r="162" spans="1:52">
      <c r="A162" s="59"/>
      <c r="B162" s="91"/>
      <c r="C162" s="94"/>
      <c r="D162" s="94"/>
      <c r="E162" s="91"/>
      <c r="F162" s="92"/>
      <c r="G162" s="91"/>
      <c r="H162" s="8"/>
      <c r="I162" s="8"/>
      <c r="J162" s="8"/>
      <c r="K162" s="8"/>
      <c r="L162" s="150"/>
      <c r="M162" s="151"/>
      <c r="N162" s="151"/>
      <c r="O162" s="151"/>
      <c r="P162" s="151"/>
      <c r="Q162" s="151"/>
      <c r="R162" s="151"/>
      <c r="S162" s="151"/>
      <c r="T162" s="151"/>
      <c r="U162" s="147"/>
      <c r="V162" s="147"/>
      <c r="W162" s="147"/>
      <c r="X162" s="148"/>
      <c r="Y162" s="149"/>
      <c r="Z162" s="149"/>
      <c r="AA162" s="149"/>
      <c r="AB162" s="149"/>
      <c r="AC162" s="173">
        <f t="shared" si="54"/>
        <v>0</v>
      </c>
      <c r="AD162" s="9"/>
      <c r="AE162" s="9"/>
      <c r="AF162" s="9"/>
      <c r="AG162" s="9"/>
      <c r="AH162" s="95"/>
      <c r="AI162" s="91"/>
      <c r="AJ162" s="91"/>
      <c r="AK162" s="91"/>
      <c r="AL162" s="91"/>
      <c r="AM162" s="91"/>
      <c r="AN162" s="91"/>
      <c r="AO162" s="91"/>
      <c r="AP162" s="94"/>
      <c r="AQ162" s="94"/>
      <c r="AR162" s="91"/>
      <c r="AS162" s="91"/>
      <c r="AT162" s="91"/>
      <c r="AU162" s="94"/>
      <c r="AV162" s="94"/>
      <c r="AW162" s="94"/>
      <c r="AX162" s="91"/>
      <c r="AY162" s="91"/>
      <c r="AZ162" s="91"/>
    </row>
    <row r="163" spans="1:52" ht="19">
      <c r="A163" s="87"/>
      <c r="B163" s="488" t="s">
        <v>1174</v>
      </c>
      <c r="C163" s="488"/>
      <c r="D163" s="488"/>
      <c r="E163" s="488"/>
      <c r="F163" s="489"/>
      <c r="G163" s="152"/>
      <c r="H163" s="153">
        <f>SUM(H153,H145)</f>
        <v>30</v>
      </c>
      <c r="I163" s="153"/>
      <c r="J163" s="153"/>
      <c r="K163" s="153"/>
      <c r="L163" s="153">
        <f>SUM(L145,L153)</f>
        <v>217</v>
      </c>
      <c r="M163" s="154"/>
      <c r="N163" s="154">
        <f>SUM(N162:N162)</f>
        <v>0</v>
      </c>
      <c r="O163" s="154"/>
      <c r="P163" s="154"/>
      <c r="Q163" s="154">
        <f>SUM(Q162:Q162)</f>
        <v>0</v>
      </c>
      <c r="R163" s="154"/>
      <c r="S163" s="154"/>
      <c r="T163" s="154">
        <f>SUM(T162:T162)</f>
        <v>0</v>
      </c>
      <c r="U163" s="155">
        <f>SUM(L163+N163+Q163+T163)</f>
        <v>217</v>
      </c>
      <c r="V163" s="155"/>
      <c r="W163" s="155">
        <f t="shared" ref="W163:AC163" si="55">SUM(W146:W162)</f>
        <v>0</v>
      </c>
      <c r="X163" s="155">
        <f t="shared" si="55"/>
        <v>325.5</v>
      </c>
      <c r="Y163" s="155">
        <f t="shared" si="55"/>
        <v>247.5</v>
      </c>
      <c r="Z163" s="155">
        <f t="shared" si="55"/>
        <v>0</v>
      </c>
      <c r="AA163" s="155">
        <f t="shared" si="55"/>
        <v>0</v>
      </c>
      <c r="AB163" s="155">
        <f t="shared" si="55"/>
        <v>78</v>
      </c>
      <c r="AC163" s="155">
        <f t="shared" si="55"/>
        <v>325.5</v>
      </c>
      <c r="AD163" s="153"/>
      <c r="AE163" s="156"/>
      <c r="AF163" s="156"/>
      <c r="AG163" s="156"/>
      <c r="AH163" s="157"/>
      <c r="AI163" s="153"/>
      <c r="AJ163" s="153"/>
      <c r="AK163" s="153"/>
      <c r="AL163" s="153"/>
      <c r="AM163" s="153"/>
      <c r="AN163" s="153"/>
      <c r="AO163" s="153"/>
      <c r="AP163" s="156"/>
      <c r="AQ163" s="156"/>
      <c r="AR163" s="153"/>
      <c r="AS163" s="153"/>
      <c r="AT163" s="153"/>
      <c r="AU163" s="156"/>
      <c r="AV163" s="156"/>
      <c r="AW163" s="156"/>
      <c r="AX163" s="153"/>
      <c r="AY163" s="153"/>
      <c r="AZ163" s="247"/>
    </row>
    <row r="164" spans="1:52">
      <c r="A164" s="87"/>
      <c r="B164" s="30"/>
      <c r="C164" s="30"/>
      <c r="D164" s="30"/>
      <c r="E164" s="30"/>
      <c r="F164" s="30"/>
      <c r="G164" s="31"/>
      <c r="AH164" s="87"/>
      <c r="AI164" s="87"/>
      <c r="AJ164" s="87"/>
      <c r="AK164" s="87"/>
      <c r="AL164" s="87"/>
      <c r="AM164" s="87"/>
      <c r="AN164" s="87"/>
      <c r="AO164" s="87"/>
      <c r="AP164" s="87"/>
      <c r="AQ164" s="87"/>
      <c r="AR164" s="87"/>
      <c r="AS164" s="87"/>
      <c r="AT164" s="87"/>
      <c r="AU164" s="87"/>
      <c r="AV164" s="87"/>
      <c r="AW164" s="87"/>
      <c r="AX164" s="87"/>
      <c r="AY164" s="87"/>
      <c r="AZ164" s="87"/>
    </row>
    <row r="167" spans="1:52" ht="20">
      <c r="A167" s="29" t="s">
        <v>202</v>
      </c>
      <c r="B167" s="486" t="s">
        <v>203</v>
      </c>
      <c r="C167" s="486"/>
      <c r="D167" s="7"/>
      <c r="E167" s="7"/>
      <c r="F167" s="87"/>
      <c r="G167" s="87"/>
      <c r="AH167" s="87"/>
      <c r="AI167" s="87"/>
      <c r="AJ167" s="87"/>
      <c r="AK167" s="87"/>
      <c r="AL167" s="87"/>
      <c r="AM167" s="87"/>
      <c r="AN167" s="87"/>
      <c r="AO167" s="87"/>
      <c r="AP167" s="87"/>
      <c r="AQ167" s="87"/>
      <c r="AR167" s="87"/>
      <c r="AS167" s="87"/>
      <c r="AT167" s="87"/>
      <c r="AU167" s="87"/>
      <c r="AV167" s="87"/>
      <c r="AW167" s="87"/>
      <c r="AX167" s="87"/>
      <c r="AY167" s="87"/>
      <c r="AZ167" s="87"/>
    </row>
    <row r="168" spans="1:52" ht="16">
      <c r="A168" s="145"/>
      <c r="B168" s="145"/>
      <c r="C168" s="124"/>
      <c r="D168" s="124"/>
      <c r="E168" s="124"/>
      <c r="F168" s="124"/>
      <c r="G168" s="124"/>
      <c r="H168" s="124"/>
      <c r="I168" s="124"/>
      <c r="J168" s="124"/>
      <c r="K168" s="124"/>
      <c r="L168" s="114"/>
      <c r="M168" s="114"/>
      <c r="N168" s="114"/>
      <c r="O168" s="114"/>
      <c r="P168" s="114"/>
      <c r="Q168" s="114"/>
      <c r="R168" s="114"/>
      <c r="S168" s="114"/>
      <c r="T168" s="114"/>
      <c r="U168" s="114"/>
      <c r="V168" s="114"/>
      <c r="W168" s="114"/>
      <c r="X168" s="114"/>
      <c r="Y168" s="450" t="s">
        <v>1101</v>
      </c>
      <c r="Z168" s="451"/>
      <c r="AA168" s="451"/>
      <c r="AB168" s="451"/>
      <c r="AC168" s="452"/>
      <c r="AD168" s="469" t="s">
        <v>1133</v>
      </c>
      <c r="AE168" s="469"/>
      <c r="AF168" s="469"/>
      <c r="AG168" s="469"/>
      <c r="AH168" s="114"/>
      <c r="AI168" s="124"/>
      <c r="AJ168" s="124"/>
      <c r="AK168" s="124"/>
      <c r="AL168" s="124"/>
      <c r="AM168" s="124"/>
      <c r="AN168" s="124"/>
      <c r="AO168" s="124"/>
      <c r="AP168" s="124"/>
      <c r="AQ168" s="124"/>
      <c r="AR168" s="124"/>
      <c r="AS168" s="124"/>
      <c r="AT168" s="124"/>
      <c r="AU168" s="124"/>
      <c r="AV168" s="124"/>
      <c r="AW168" s="124"/>
      <c r="AX168" s="124"/>
      <c r="AY168" s="124"/>
      <c r="AZ168" s="124"/>
    </row>
    <row r="169" spans="1:52" ht="16.5" customHeight="1">
      <c r="A169" s="431" t="s">
        <v>65</v>
      </c>
      <c r="B169" s="431" t="s">
        <v>1134</v>
      </c>
      <c r="C169" s="503" t="s">
        <v>69</v>
      </c>
      <c r="D169" s="504"/>
      <c r="E169" s="504"/>
      <c r="F169" s="505"/>
      <c r="G169" s="431" t="s">
        <v>70</v>
      </c>
      <c r="H169" s="431" t="s">
        <v>1135</v>
      </c>
      <c r="I169" s="431" t="s">
        <v>166</v>
      </c>
      <c r="J169" s="431" t="s">
        <v>79</v>
      </c>
      <c r="K169" s="431" t="s">
        <v>80</v>
      </c>
      <c r="L169" s="475" t="s">
        <v>76</v>
      </c>
      <c r="M169" s="476"/>
      <c r="N169" s="476"/>
      <c r="O169" s="476"/>
      <c r="P169" s="476"/>
      <c r="Q169" s="476"/>
      <c r="R169" s="476"/>
      <c r="S169" s="476"/>
      <c r="T169" s="476"/>
      <c r="U169" s="477"/>
      <c r="V169" s="455" t="s">
        <v>1136</v>
      </c>
      <c r="W169" s="456"/>
      <c r="X169" s="431" t="s">
        <v>167</v>
      </c>
      <c r="Y169" s="446" t="s">
        <v>1102</v>
      </c>
      <c r="Z169" s="453" t="s">
        <v>1137</v>
      </c>
      <c r="AA169" s="446" t="s">
        <v>1103</v>
      </c>
      <c r="AB169" s="446" t="s">
        <v>1104</v>
      </c>
      <c r="AC169" s="446" t="s">
        <v>1105</v>
      </c>
      <c r="AD169" s="459" t="s">
        <v>168</v>
      </c>
      <c r="AE169" s="460" t="s">
        <v>1138</v>
      </c>
      <c r="AF169" s="459" t="s">
        <v>1139</v>
      </c>
      <c r="AG169" s="459" t="s">
        <v>1140</v>
      </c>
      <c r="AH169" s="410" t="s">
        <v>169</v>
      </c>
      <c r="AI169" s="410" t="s">
        <v>1141</v>
      </c>
      <c r="AJ169" s="410"/>
      <c r="AK169" s="410"/>
      <c r="AL169" s="410"/>
      <c r="AM169" s="410"/>
      <c r="AN169" s="410" t="s">
        <v>170</v>
      </c>
      <c r="AO169" s="410"/>
      <c r="AP169" s="410"/>
      <c r="AQ169" s="410"/>
      <c r="AR169" s="410"/>
      <c r="AS169" s="410"/>
      <c r="AT169" s="410"/>
      <c r="AU169" s="410"/>
      <c r="AV169" s="410"/>
      <c r="AW169" s="411" t="s">
        <v>86</v>
      </c>
      <c r="AX169" s="412"/>
      <c r="AY169" s="413" t="s">
        <v>171</v>
      </c>
      <c r="AZ169" s="491" t="s">
        <v>88</v>
      </c>
    </row>
    <row r="170" spans="1:52" ht="14.25" customHeight="1">
      <c r="A170" s="432"/>
      <c r="B170" s="432"/>
      <c r="C170" s="506"/>
      <c r="D170" s="507"/>
      <c r="E170" s="507"/>
      <c r="F170" s="508"/>
      <c r="G170" s="432"/>
      <c r="H170" s="432"/>
      <c r="I170" s="432"/>
      <c r="J170" s="432"/>
      <c r="K170" s="432"/>
      <c r="L170" s="478"/>
      <c r="M170" s="479"/>
      <c r="N170" s="479"/>
      <c r="O170" s="479"/>
      <c r="P170" s="479"/>
      <c r="Q170" s="479"/>
      <c r="R170" s="479"/>
      <c r="S170" s="479"/>
      <c r="T170" s="479"/>
      <c r="U170" s="480"/>
      <c r="V170" s="457"/>
      <c r="W170" s="458"/>
      <c r="X170" s="432"/>
      <c r="Y170" s="447"/>
      <c r="Z170" s="454"/>
      <c r="AA170" s="447"/>
      <c r="AB170" s="447"/>
      <c r="AC170" s="447"/>
      <c r="AD170" s="459"/>
      <c r="AE170" s="460"/>
      <c r="AF170" s="459"/>
      <c r="AG170" s="459"/>
      <c r="AH170" s="410"/>
      <c r="AI170" s="410"/>
      <c r="AJ170" s="410"/>
      <c r="AK170" s="410"/>
      <c r="AL170" s="410"/>
      <c r="AM170" s="410"/>
      <c r="AN170" s="416" t="s">
        <v>172</v>
      </c>
      <c r="AO170" s="416"/>
      <c r="AP170" s="416"/>
      <c r="AQ170" s="416"/>
      <c r="AR170" s="416"/>
      <c r="AS170" s="416"/>
      <c r="AT170" s="417" t="s">
        <v>1142</v>
      </c>
      <c r="AU170" s="417"/>
      <c r="AV170" s="417"/>
      <c r="AW170" s="418" t="s">
        <v>173</v>
      </c>
      <c r="AX170" s="418" t="s">
        <v>174</v>
      </c>
      <c r="AY170" s="414"/>
      <c r="AZ170" s="491"/>
    </row>
    <row r="171" spans="1:52" ht="16.5" customHeight="1">
      <c r="A171" s="432"/>
      <c r="B171" s="432"/>
      <c r="C171" s="509"/>
      <c r="D171" s="510"/>
      <c r="E171" s="510"/>
      <c r="F171" s="511"/>
      <c r="G171" s="432"/>
      <c r="H171" s="432"/>
      <c r="I171" s="432"/>
      <c r="J171" s="432"/>
      <c r="K171" s="432"/>
      <c r="L171" s="431" t="s">
        <v>175</v>
      </c>
      <c r="M171" s="431" t="s">
        <v>176</v>
      </c>
      <c r="N171" s="431" t="s">
        <v>177</v>
      </c>
      <c r="O171" s="431" t="s">
        <v>178</v>
      </c>
      <c r="P171" s="431" t="s">
        <v>1147</v>
      </c>
      <c r="Q171" s="431" t="s">
        <v>179</v>
      </c>
      <c r="R171" s="431" t="s">
        <v>180</v>
      </c>
      <c r="S171" s="431" t="s">
        <v>1148</v>
      </c>
      <c r="T171" s="431" t="s">
        <v>181</v>
      </c>
      <c r="U171" s="431" t="s">
        <v>1099</v>
      </c>
      <c r="V171" s="462" t="s">
        <v>1106</v>
      </c>
      <c r="W171" s="465" t="s">
        <v>1107</v>
      </c>
      <c r="X171" s="432"/>
      <c r="Y171" s="447"/>
      <c r="Z171" s="454"/>
      <c r="AA171" s="447"/>
      <c r="AB171" s="447"/>
      <c r="AC171" s="447"/>
      <c r="AD171" s="468" t="s">
        <v>182</v>
      </c>
      <c r="AE171" s="468" t="s">
        <v>183</v>
      </c>
      <c r="AF171" s="468" t="s">
        <v>183</v>
      </c>
      <c r="AG171" s="468" t="s">
        <v>183</v>
      </c>
      <c r="AH171" s="418" t="s">
        <v>184</v>
      </c>
      <c r="AI171" s="418" t="s">
        <v>185</v>
      </c>
      <c r="AJ171" s="418" t="s">
        <v>1143</v>
      </c>
      <c r="AK171" s="418" t="s">
        <v>1144</v>
      </c>
      <c r="AL171" s="418" t="s">
        <v>186</v>
      </c>
      <c r="AM171" s="418" t="s">
        <v>187</v>
      </c>
      <c r="AN171" s="419" t="s">
        <v>188</v>
      </c>
      <c r="AO171" s="419"/>
      <c r="AP171" s="419"/>
      <c r="AQ171" s="418" t="s">
        <v>189</v>
      </c>
      <c r="AR171" s="418" t="s">
        <v>190</v>
      </c>
      <c r="AS171" s="418" t="s">
        <v>1145</v>
      </c>
      <c r="AT171" s="418" t="s">
        <v>1146</v>
      </c>
      <c r="AU171" s="418" t="s">
        <v>191</v>
      </c>
      <c r="AV171" s="418" t="s">
        <v>190</v>
      </c>
      <c r="AW171" s="418"/>
      <c r="AX171" s="418"/>
      <c r="AY171" s="414"/>
      <c r="AZ171" s="491"/>
    </row>
    <row r="172" spans="1:52" ht="14.5" customHeight="1">
      <c r="A172" s="432"/>
      <c r="B172" s="432"/>
      <c r="C172" s="431" t="s">
        <v>192</v>
      </c>
      <c r="D172" s="525" t="s">
        <v>83</v>
      </c>
      <c r="E172" s="431" t="s">
        <v>193</v>
      </c>
      <c r="F172" s="431" t="s">
        <v>210</v>
      </c>
      <c r="G172" s="432"/>
      <c r="H172" s="432"/>
      <c r="I172" s="432"/>
      <c r="J172" s="432"/>
      <c r="K172" s="432"/>
      <c r="L172" s="432"/>
      <c r="M172" s="432"/>
      <c r="N172" s="432"/>
      <c r="O172" s="432"/>
      <c r="P172" s="432"/>
      <c r="Q172" s="432"/>
      <c r="R172" s="432"/>
      <c r="S172" s="432"/>
      <c r="T172" s="432"/>
      <c r="U172" s="432"/>
      <c r="V172" s="463"/>
      <c r="W172" s="466"/>
      <c r="X172" s="432"/>
      <c r="Y172" s="447"/>
      <c r="Z172" s="454"/>
      <c r="AA172" s="447"/>
      <c r="AB172" s="447"/>
      <c r="AC172" s="447"/>
      <c r="AD172" s="468"/>
      <c r="AE172" s="468"/>
      <c r="AF172" s="468"/>
      <c r="AG172" s="468"/>
      <c r="AH172" s="418"/>
      <c r="AI172" s="418"/>
      <c r="AJ172" s="418"/>
      <c r="AK172" s="418"/>
      <c r="AL172" s="418"/>
      <c r="AM172" s="418"/>
      <c r="AN172" s="420" t="s">
        <v>194</v>
      </c>
      <c r="AO172" s="490" t="s">
        <v>195</v>
      </c>
      <c r="AP172" s="418" t="s">
        <v>196</v>
      </c>
      <c r="AQ172" s="418"/>
      <c r="AR172" s="418"/>
      <c r="AS172" s="418"/>
      <c r="AT172" s="418"/>
      <c r="AU172" s="418"/>
      <c r="AV172" s="418"/>
      <c r="AW172" s="418"/>
      <c r="AX172" s="418"/>
      <c r="AY172" s="414"/>
      <c r="AZ172" s="491"/>
    </row>
    <row r="173" spans="1:52" ht="27" customHeight="1">
      <c r="A173" s="448"/>
      <c r="B173" s="448"/>
      <c r="C173" s="432"/>
      <c r="D173" s="526"/>
      <c r="E173" s="432"/>
      <c r="F173" s="432"/>
      <c r="G173" s="448"/>
      <c r="H173" s="448"/>
      <c r="I173" s="448"/>
      <c r="J173" s="448"/>
      <c r="K173" s="448"/>
      <c r="L173" s="432"/>
      <c r="M173" s="432"/>
      <c r="N173" s="432"/>
      <c r="O173" s="432"/>
      <c r="P173" s="432"/>
      <c r="Q173" s="432"/>
      <c r="R173" s="432"/>
      <c r="S173" s="432"/>
      <c r="T173" s="432"/>
      <c r="U173" s="432"/>
      <c r="V173" s="464"/>
      <c r="W173" s="467"/>
      <c r="X173" s="448"/>
      <c r="Y173" s="449"/>
      <c r="Z173" s="461"/>
      <c r="AA173" s="449"/>
      <c r="AB173" s="449"/>
      <c r="AC173" s="449"/>
      <c r="AD173" s="468"/>
      <c r="AE173" s="468"/>
      <c r="AF173" s="468"/>
      <c r="AG173" s="468"/>
      <c r="AH173" s="418"/>
      <c r="AI173" s="418"/>
      <c r="AJ173" s="418"/>
      <c r="AK173" s="418"/>
      <c r="AL173" s="418"/>
      <c r="AM173" s="418"/>
      <c r="AN173" s="420"/>
      <c r="AO173" s="420"/>
      <c r="AP173" s="420"/>
      <c r="AQ173" s="418"/>
      <c r="AR173" s="418"/>
      <c r="AS173" s="418"/>
      <c r="AT173" s="418"/>
      <c r="AU173" s="418"/>
      <c r="AV173" s="418"/>
      <c r="AW173" s="418"/>
      <c r="AX173" s="418"/>
      <c r="AY173" s="415"/>
      <c r="AZ173" s="491"/>
    </row>
    <row r="174" spans="1:52" s="222" customFormat="1" ht="30" customHeight="1">
      <c r="A174" s="216" t="s">
        <v>163</v>
      </c>
      <c r="B174" s="217"/>
      <c r="C174" s="218" t="s">
        <v>1051</v>
      </c>
      <c r="D174" s="218"/>
      <c r="E174" s="218" t="s">
        <v>1014</v>
      </c>
      <c r="F174" s="219"/>
      <c r="G174" s="220" t="s">
        <v>1197</v>
      </c>
      <c r="H174" s="221">
        <v>15</v>
      </c>
      <c r="I174" s="221"/>
      <c r="J174" s="221"/>
      <c r="K174" s="221">
        <v>22</v>
      </c>
      <c r="L174" s="216">
        <f>SUM(L176:L181)</f>
        <v>120</v>
      </c>
      <c r="M174" s="216"/>
      <c r="N174" s="216"/>
      <c r="O174" s="216"/>
      <c r="P174" s="216"/>
      <c r="Q174" s="221"/>
      <c r="R174" s="221"/>
      <c r="S174" s="221"/>
      <c r="T174" s="221"/>
      <c r="U174" s="221" t="s">
        <v>1231</v>
      </c>
      <c r="V174" s="221"/>
      <c r="W174" s="221"/>
      <c r="X174" s="221"/>
      <c r="Y174" s="221"/>
      <c r="Z174" s="221"/>
      <c r="AA174" s="221"/>
      <c r="AB174" s="221"/>
      <c r="AC174" s="221"/>
      <c r="AD174" s="217"/>
      <c r="AE174" s="217"/>
      <c r="AF174" s="217"/>
      <c r="AG174" s="217"/>
      <c r="AH174" s="217"/>
      <c r="AI174" s="217"/>
      <c r="AJ174" s="217"/>
      <c r="AK174" s="217"/>
      <c r="AL174" s="217"/>
      <c r="AM174" s="221"/>
      <c r="AN174" s="221"/>
      <c r="AO174" s="221"/>
      <c r="AP174" s="217"/>
      <c r="AQ174" s="217"/>
      <c r="AR174" s="217"/>
      <c r="AS174" s="217"/>
      <c r="AT174" s="217"/>
      <c r="AU174" s="217"/>
      <c r="AV174" s="217"/>
      <c r="AW174" s="217"/>
      <c r="AX174" s="217"/>
      <c r="AY174" s="217"/>
      <c r="AZ174" s="246"/>
    </row>
    <row r="175" spans="1:52" s="165" customFormat="1" ht="14.5" customHeight="1">
      <c r="A175" s="59" t="s">
        <v>163</v>
      </c>
      <c r="B175" s="226"/>
      <c r="C175" s="182" t="s">
        <v>1055</v>
      </c>
      <c r="D175" s="182"/>
      <c r="E175" s="183" t="s">
        <v>1014</v>
      </c>
      <c r="F175" s="184"/>
      <c r="G175" s="184" t="s">
        <v>1222</v>
      </c>
      <c r="H175" s="185">
        <v>9</v>
      </c>
      <c r="I175" s="166"/>
      <c r="J175" s="166" t="s">
        <v>1175</v>
      </c>
      <c r="K175" s="166"/>
      <c r="L175" s="174"/>
      <c r="M175" s="175">
        <v>1</v>
      </c>
      <c r="N175" s="146"/>
      <c r="O175" s="146"/>
      <c r="P175" s="146"/>
      <c r="Q175" s="167"/>
      <c r="R175" s="167"/>
      <c r="S175" s="167"/>
      <c r="T175" s="167"/>
      <c r="U175" s="167"/>
      <c r="V175" s="167"/>
      <c r="W175" s="167"/>
      <c r="X175" s="167"/>
      <c r="Y175" s="167"/>
      <c r="Z175" s="167"/>
      <c r="AA175" s="167"/>
      <c r="AB175" s="167"/>
      <c r="AC175" s="167"/>
      <c r="AD175" s="170"/>
      <c r="AE175" s="170"/>
      <c r="AF175" s="170"/>
      <c r="AG175" s="170"/>
      <c r="AH175" s="171"/>
      <c r="AI175" s="170" t="s">
        <v>1234</v>
      </c>
      <c r="AJ175" s="170"/>
      <c r="AK175" s="170"/>
      <c r="AL175" s="170"/>
      <c r="AM175" s="166"/>
      <c r="AN175" s="166" t="s">
        <v>144</v>
      </c>
      <c r="AO175" s="166"/>
      <c r="AP175" s="172"/>
      <c r="AQ175" s="172"/>
      <c r="AR175" s="170"/>
      <c r="AS175" s="170"/>
      <c r="AT175" s="170" t="s">
        <v>1014</v>
      </c>
      <c r="AU175" s="170"/>
      <c r="AV175" s="170"/>
      <c r="AW175" s="170" t="s">
        <v>1010</v>
      </c>
      <c r="AX175" s="61"/>
      <c r="AY175" s="61" t="s">
        <v>1196</v>
      </c>
      <c r="AZ175" s="192"/>
    </row>
    <row r="176" spans="1:52" s="165" customFormat="1" ht="14.5" customHeight="1">
      <c r="A176" s="59" t="s">
        <v>163</v>
      </c>
      <c r="B176" s="226"/>
      <c r="C176" s="60" t="s">
        <v>1060</v>
      </c>
      <c r="D176" s="60"/>
      <c r="E176" s="61" t="s">
        <v>1014</v>
      </c>
      <c r="F176" s="62"/>
      <c r="G176" s="62" t="s">
        <v>1224</v>
      </c>
      <c r="H176" s="166">
        <v>3</v>
      </c>
      <c r="I176" s="166"/>
      <c r="J176" s="166"/>
      <c r="K176" s="166"/>
      <c r="L176" s="174">
        <v>20</v>
      </c>
      <c r="M176" s="175"/>
      <c r="N176" s="146"/>
      <c r="O176" s="146"/>
      <c r="P176" s="146"/>
      <c r="Q176" s="167"/>
      <c r="R176" s="167"/>
      <c r="S176" s="167"/>
      <c r="T176" s="167"/>
      <c r="U176" s="167">
        <v>20</v>
      </c>
      <c r="V176" s="167"/>
      <c r="W176" s="167"/>
      <c r="X176" s="168">
        <v>30</v>
      </c>
      <c r="Y176" s="173">
        <v>30</v>
      </c>
      <c r="Z176" s="173"/>
      <c r="AA176" s="173"/>
      <c r="AB176" s="173"/>
      <c r="AC176" s="173">
        <f t="shared" ref="AC176:AC177" si="56">Y176+Z176+AA176+AB176</f>
        <v>30</v>
      </c>
      <c r="AD176" s="170"/>
      <c r="AE176" s="170"/>
      <c r="AF176" s="170"/>
      <c r="AG176" s="170"/>
      <c r="AH176" s="171"/>
      <c r="AI176" s="170" t="s">
        <v>1234</v>
      </c>
      <c r="AJ176" s="170"/>
      <c r="AK176" s="170"/>
      <c r="AL176" s="170"/>
      <c r="AM176" s="166"/>
      <c r="AN176" s="166"/>
      <c r="AO176" s="166"/>
      <c r="AP176" s="172" t="s">
        <v>1242</v>
      </c>
      <c r="AQ176" s="172"/>
      <c r="AR176" s="170"/>
      <c r="AS176" s="170"/>
      <c r="AT176" s="170"/>
      <c r="AU176" s="170"/>
      <c r="AV176" s="170"/>
      <c r="AW176" s="170"/>
      <c r="AX176" s="61"/>
      <c r="AY176" s="61"/>
      <c r="AZ176" s="192"/>
    </row>
    <row r="177" spans="1:52" s="165" customFormat="1" ht="14.5" customHeight="1">
      <c r="A177" s="59" t="s">
        <v>163</v>
      </c>
      <c r="B177" s="226"/>
      <c r="C177" s="60" t="s">
        <v>1060</v>
      </c>
      <c r="D177" s="60"/>
      <c r="E177" s="61"/>
      <c r="F177" s="62"/>
      <c r="G177" s="62" t="s">
        <v>1225</v>
      </c>
      <c r="H177" s="166">
        <v>3</v>
      </c>
      <c r="I177" s="166"/>
      <c r="J177" s="166"/>
      <c r="K177" s="166"/>
      <c r="L177" s="174">
        <v>20</v>
      </c>
      <c r="M177" s="175"/>
      <c r="N177" s="146"/>
      <c r="O177" s="146"/>
      <c r="P177" s="146"/>
      <c r="Q177" s="167"/>
      <c r="R177" s="167"/>
      <c r="S177" s="167"/>
      <c r="T177" s="167"/>
      <c r="U177" s="167">
        <v>20</v>
      </c>
      <c r="V177" s="167"/>
      <c r="W177" s="167"/>
      <c r="X177" s="168">
        <v>30</v>
      </c>
      <c r="Y177" s="173">
        <v>30</v>
      </c>
      <c r="Z177" s="173"/>
      <c r="AA177" s="173"/>
      <c r="AB177" s="173"/>
      <c r="AC177" s="173">
        <f t="shared" si="56"/>
        <v>30</v>
      </c>
      <c r="AD177" s="170"/>
      <c r="AE177" s="170"/>
      <c r="AF177" s="170"/>
      <c r="AG177" s="170"/>
      <c r="AH177" s="171"/>
      <c r="AI177" s="170" t="s">
        <v>1234</v>
      </c>
      <c r="AJ177" s="170"/>
      <c r="AK177" s="170"/>
      <c r="AL177" s="170"/>
      <c r="AM177" s="166"/>
      <c r="AN177" s="166" t="s">
        <v>1242</v>
      </c>
      <c r="AO177" s="166"/>
      <c r="AP177" s="172"/>
      <c r="AQ177" s="172"/>
      <c r="AR177" s="170"/>
      <c r="AS177" s="170"/>
      <c r="AT177" s="170"/>
      <c r="AU177" s="170"/>
      <c r="AV177" s="170"/>
      <c r="AW177" s="170"/>
      <c r="AX177" s="61"/>
      <c r="AY177" s="61"/>
      <c r="AZ177" s="192"/>
    </row>
    <row r="178" spans="1:52" s="165" customFormat="1" ht="14.5" customHeight="1">
      <c r="A178" s="59" t="s">
        <v>163</v>
      </c>
      <c r="B178" s="226"/>
      <c r="C178" s="60" t="s">
        <v>1060</v>
      </c>
      <c r="D178" s="60"/>
      <c r="E178" s="61" t="s">
        <v>1014</v>
      </c>
      <c r="F178" s="62"/>
      <c r="G178" s="62" t="s">
        <v>1223</v>
      </c>
      <c r="H178" s="166">
        <v>3</v>
      </c>
      <c r="I178" s="166"/>
      <c r="J178" s="166" t="s">
        <v>1175</v>
      </c>
      <c r="K178" s="166"/>
      <c r="L178" s="173">
        <v>20</v>
      </c>
      <c r="M178" s="167">
        <v>1</v>
      </c>
      <c r="N178" s="167"/>
      <c r="O178" s="167"/>
      <c r="P178" s="167"/>
      <c r="Q178" s="167"/>
      <c r="R178" s="167"/>
      <c r="S178" s="167"/>
      <c r="T178" s="167"/>
      <c r="U178" s="167">
        <v>20</v>
      </c>
      <c r="V178" s="167"/>
      <c r="W178" s="167">
        <f t="shared" ref="W178:W185" si="57">(V178*K178)</f>
        <v>0</v>
      </c>
      <c r="X178" s="168">
        <v>30</v>
      </c>
      <c r="Y178" s="173">
        <v>30</v>
      </c>
      <c r="Z178" s="173"/>
      <c r="AA178" s="173"/>
      <c r="AB178" s="173"/>
      <c r="AC178" s="173">
        <f>Y178+Z178+AA178+AB178</f>
        <v>30</v>
      </c>
      <c r="AD178" s="170"/>
      <c r="AE178" s="170"/>
      <c r="AF178" s="170"/>
      <c r="AG178" s="170"/>
      <c r="AH178" s="171"/>
      <c r="AI178" s="170" t="s">
        <v>1234</v>
      </c>
      <c r="AJ178" s="170"/>
      <c r="AK178" s="170"/>
      <c r="AL178" s="170"/>
      <c r="AM178" s="166"/>
      <c r="AN178" s="166"/>
      <c r="AO178" s="166"/>
      <c r="AP178" s="172" t="s">
        <v>144</v>
      </c>
      <c r="AQ178" s="172"/>
      <c r="AR178" s="170"/>
      <c r="AS178" s="170"/>
      <c r="AT178" s="170" t="s">
        <v>1014</v>
      </c>
      <c r="AU178" s="170"/>
      <c r="AV178" s="170"/>
      <c r="AW178" s="170" t="s">
        <v>1010</v>
      </c>
      <c r="AX178" s="61"/>
      <c r="AY178" s="61" t="s">
        <v>1181</v>
      </c>
      <c r="AZ178" s="192"/>
    </row>
    <row r="179" spans="1:52" s="165" customFormat="1" ht="14.5" customHeight="1">
      <c r="A179" s="59" t="s">
        <v>163</v>
      </c>
      <c r="B179" s="226"/>
      <c r="C179" s="182" t="s">
        <v>1055</v>
      </c>
      <c r="D179" s="182"/>
      <c r="E179" s="183" t="s">
        <v>1014</v>
      </c>
      <c r="F179" s="184"/>
      <c r="G179" s="184" t="s">
        <v>1226</v>
      </c>
      <c r="H179" s="185">
        <v>6</v>
      </c>
      <c r="I179" s="166"/>
      <c r="J179" s="166" t="s">
        <v>1175</v>
      </c>
      <c r="K179" s="166"/>
      <c r="L179" s="173">
        <v>20</v>
      </c>
      <c r="M179" s="167">
        <v>1</v>
      </c>
      <c r="N179" s="167"/>
      <c r="O179" s="167"/>
      <c r="P179" s="167"/>
      <c r="Q179" s="167"/>
      <c r="R179" s="167"/>
      <c r="S179" s="167"/>
      <c r="T179" s="167"/>
      <c r="U179" s="167">
        <v>20</v>
      </c>
      <c r="V179" s="167"/>
      <c r="W179" s="167">
        <f t="shared" si="57"/>
        <v>0</v>
      </c>
      <c r="X179" s="168">
        <v>30</v>
      </c>
      <c r="Y179" s="173"/>
      <c r="Z179" s="173"/>
      <c r="AA179" s="173"/>
      <c r="AB179" s="173">
        <v>30</v>
      </c>
      <c r="AC179" s="173"/>
      <c r="AD179" s="170"/>
      <c r="AE179" s="170"/>
      <c r="AF179" s="170"/>
      <c r="AG179" s="170"/>
      <c r="AH179" s="171"/>
      <c r="AI179" s="170" t="s">
        <v>1234</v>
      </c>
      <c r="AJ179" s="170"/>
      <c r="AK179" s="170"/>
      <c r="AL179" s="170"/>
      <c r="AM179" s="166"/>
      <c r="AN179" s="166"/>
      <c r="AO179" s="166"/>
      <c r="AQ179" s="172"/>
      <c r="AR179" s="170"/>
      <c r="AS179" s="170"/>
      <c r="AT179" s="170" t="s">
        <v>1014</v>
      </c>
      <c r="AU179" s="170"/>
      <c r="AV179" s="170"/>
      <c r="AW179" s="170" t="s">
        <v>1010</v>
      </c>
      <c r="AX179" s="61"/>
      <c r="AY179" s="61" t="s">
        <v>1181</v>
      </c>
      <c r="AZ179" s="192"/>
    </row>
    <row r="180" spans="1:52" s="165" customFormat="1" ht="14.5" customHeight="1">
      <c r="A180" s="59" t="s">
        <v>163</v>
      </c>
      <c r="B180" s="226"/>
      <c r="C180" s="60" t="s">
        <v>1060</v>
      </c>
      <c r="D180" s="60"/>
      <c r="E180" s="61" t="s">
        <v>1014</v>
      </c>
      <c r="F180" s="62"/>
      <c r="G180" s="62" t="s">
        <v>1227</v>
      </c>
      <c r="H180" s="166">
        <v>3</v>
      </c>
      <c r="I180" s="166"/>
      <c r="J180" s="166" t="s">
        <v>1175</v>
      </c>
      <c r="K180" s="166"/>
      <c r="L180" s="173">
        <v>20</v>
      </c>
      <c r="M180" s="167">
        <v>1</v>
      </c>
      <c r="N180" s="167"/>
      <c r="O180" s="167"/>
      <c r="P180" s="167"/>
      <c r="Q180" s="167"/>
      <c r="R180" s="167"/>
      <c r="S180" s="167"/>
      <c r="T180" s="167"/>
      <c r="U180" s="167">
        <v>20</v>
      </c>
      <c r="V180" s="167"/>
      <c r="W180" s="167">
        <f t="shared" si="57"/>
        <v>0</v>
      </c>
      <c r="X180" s="168">
        <v>30</v>
      </c>
      <c r="Y180" s="173">
        <v>30</v>
      </c>
      <c r="Z180" s="173"/>
      <c r="AA180" s="173"/>
      <c r="AB180" s="173"/>
      <c r="AC180" s="173">
        <f t="shared" ref="AC180:AC188" si="58">Y180+Z180+AA180+AB180</f>
        <v>30</v>
      </c>
      <c r="AD180" s="170"/>
      <c r="AE180" s="170"/>
      <c r="AF180" s="170"/>
      <c r="AG180" s="170"/>
      <c r="AH180" s="171"/>
      <c r="AI180" s="170" t="s">
        <v>1234</v>
      </c>
      <c r="AJ180" s="170"/>
      <c r="AK180" s="170"/>
      <c r="AL180" s="170"/>
      <c r="AM180" s="166"/>
      <c r="AN180" s="166"/>
      <c r="AO180" s="166"/>
      <c r="AP180" s="172" t="s">
        <v>144</v>
      </c>
      <c r="AQ180" s="172"/>
      <c r="AR180" s="170"/>
      <c r="AS180" s="170"/>
      <c r="AT180" s="170" t="s">
        <v>1014</v>
      </c>
      <c r="AU180" s="170"/>
      <c r="AV180" s="170"/>
      <c r="AW180" s="170" t="s">
        <v>1010</v>
      </c>
      <c r="AX180" s="61"/>
      <c r="AY180" s="61" t="s">
        <v>1181</v>
      </c>
      <c r="AZ180" s="192"/>
    </row>
    <row r="181" spans="1:52" s="165" customFormat="1" ht="14.5" customHeight="1">
      <c r="A181" s="59" t="s">
        <v>163</v>
      </c>
      <c r="B181" s="226"/>
      <c r="C181" s="60" t="s">
        <v>1060</v>
      </c>
      <c r="D181" s="60"/>
      <c r="E181" s="61" t="s">
        <v>1014</v>
      </c>
      <c r="F181" s="62"/>
      <c r="G181" s="62" t="s">
        <v>1228</v>
      </c>
      <c r="H181" s="166">
        <v>3</v>
      </c>
      <c r="I181" s="166"/>
      <c r="J181" s="166" t="s">
        <v>1175</v>
      </c>
      <c r="K181" s="166"/>
      <c r="L181" s="173">
        <v>20</v>
      </c>
      <c r="M181" s="167">
        <v>1</v>
      </c>
      <c r="N181" s="167"/>
      <c r="O181" s="167"/>
      <c r="P181" s="167"/>
      <c r="Q181" s="167"/>
      <c r="R181" s="167"/>
      <c r="S181" s="167"/>
      <c r="T181" s="167"/>
      <c r="U181" s="167">
        <v>20</v>
      </c>
      <c r="V181" s="167"/>
      <c r="W181" s="167">
        <f t="shared" si="57"/>
        <v>0</v>
      </c>
      <c r="X181" s="168">
        <v>30</v>
      </c>
      <c r="Y181" s="173"/>
      <c r="Z181" s="173"/>
      <c r="AA181" s="173">
        <v>30</v>
      </c>
      <c r="AB181" s="173"/>
      <c r="AC181" s="173">
        <f t="shared" si="58"/>
        <v>30</v>
      </c>
      <c r="AD181" s="170"/>
      <c r="AE181" s="170"/>
      <c r="AF181" s="170"/>
      <c r="AG181" s="170"/>
      <c r="AH181" s="171"/>
      <c r="AI181" s="170" t="s">
        <v>1234</v>
      </c>
      <c r="AJ181" s="170"/>
      <c r="AK181" s="170"/>
      <c r="AL181" s="170"/>
      <c r="AM181" s="166"/>
      <c r="AN181" s="166" t="s">
        <v>144</v>
      </c>
      <c r="AO181" s="166"/>
      <c r="AP181" s="172"/>
      <c r="AQ181" s="172"/>
      <c r="AR181" s="170"/>
      <c r="AS181" s="170"/>
      <c r="AT181" s="170" t="s">
        <v>1014</v>
      </c>
      <c r="AU181" s="170"/>
      <c r="AV181" s="170"/>
      <c r="AW181" s="170" t="s">
        <v>1010</v>
      </c>
      <c r="AX181" s="61"/>
      <c r="AY181" s="191" t="s">
        <v>1181</v>
      </c>
      <c r="AZ181" s="192"/>
    </row>
    <row r="182" spans="1:52" s="222" customFormat="1" ht="30" customHeight="1">
      <c r="A182" s="216" t="s">
        <v>163</v>
      </c>
      <c r="B182" s="217"/>
      <c r="C182" s="218" t="s">
        <v>1051</v>
      </c>
      <c r="D182" s="218"/>
      <c r="E182" s="218" t="s">
        <v>1014</v>
      </c>
      <c r="F182" s="219"/>
      <c r="G182" s="220" t="s">
        <v>1239</v>
      </c>
      <c r="H182" s="221">
        <v>15</v>
      </c>
      <c r="I182" s="221"/>
      <c r="J182" s="221"/>
      <c r="K182" s="221"/>
      <c r="L182" s="216">
        <f>SUM(L183:L186)</f>
        <v>104</v>
      </c>
      <c r="M182" s="216"/>
      <c r="N182" s="216"/>
      <c r="O182" s="216"/>
      <c r="P182" s="216"/>
      <c r="Q182" s="221"/>
      <c r="R182" s="221"/>
      <c r="S182" s="221"/>
      <c r="T182" s="221"/>
      <c r="U182" s="221"/>
      <c r="V182" s="221"/>
      <c r="W182" s="221"/>
      <c r="X182" s="221"/>
      <c r="Y182" s="221"/>
      <c r="Z182" s="221"/>
      <c r="AA182" s="221"/>
      <c r="AB182" s="221"/>
      <c r="AC182" s="221">
        <f t="shared" si="58"/>
        <v>0</v>
      </c>
      <c r="AD182" s="217"/>
      <c r="AE182" s="217"/>
      <c r="AF182" s="217"/>
      <c r="AG182" s="217"/>
      <c r="AH182" s="217"/>
      <c r="AI182" s="217"/>
      <c r="AJ182" s="217"/>
      <c r="AK182" s="217"/>
      <c r="AL182" s="217"/>
      <c r="AM182" s="221"/>
      <c r="AN182" s="221"/>
      <c r="AO182" s="221"/>
      <c r="AP182" s="217"/>
      <c r="AQ182" s="217"/>
      <c r="AR182" s="217"/>
      <c r="AS182" s="217"/>
      <c r="AT182" s="217"/>
      <c r="AU182" s="217"/>
      <c r="AV182" s="217"/>
      <c r="AW182" s="217"/>
      <c r="AX182" s="217"/>
      <c r="AY182" s="217"/>
      <c r="AZ182" s="246"/>
    </row>
    <row r="183" spans="1:52" s="165" customFormat="1" ht="14.5" customHeight="1">
      <c r="A183" s="59" t="s">
        <v>163</v>
      </c>
      <c r="B183" s="226"/>
      <c r="C183" s="60" t="s">
        <v>1055</v>
      </c>
      <c r="D183" s="60"/>
      <c r="E183" s="61" t="s">
        <v>1220</v>
      </c>
      <c r="F183" s="62"/>
      <c r="G183" s="62" t="s">
        <v>1182</v>
      </c>
      <c r="H183" s="166">
        <v>3</v>
      </c>
      <c r="I183" s="166"/>
      <c r="J183" s="166" t="s">
        <v>1175</v>
      </c>
      <c r="K183" s="166"/>
      <c r="L183" s="173">
        <v>20</v>
      </c>
      <c r="M183" s="167">
        <v>1</v>
      </c>
      <c r="N183" s="167"/>
      <c r="O183" s="167"/>
      <c r="P183" s="167"/>
      <c r="Q183" s="167"/>
      <c r="R183" s="167"/>
      <c r="S183" s="167"/>
      <c r="T183" s="173"/>
      <c r="U183" s="173">
        <v>20</v>
      </c>
      <c r="V183" s="173"/>
      <c r="W183" s="173">
        <f t="shared" si="57"/>
        <v>0</v>
      </c>
      <c r="X183" s="250">
        <v>30</v>
      </c>
      <c r="Y183" s="173">
        <v>30</v>
      </c>
      <c r="Z183" s="173"/>
      <c r="AA183" s="173"/>
      <c r="AB183" s="173"/>
      <c r="AC183" s="173">
        <f t="shared" si="58"/>
        <v>30</v>
      </c>
      <c r="AD183" s="170"/>
      <c r="AE183" s="170"/>
      <c r="AF183" s="170"/>
      <c r="AG183" s="170"/>
      <c r="AH183" s="171"/>
      <c r="AI183" s="170" t="s">
        <v>1234</v>
      </c>
      <c r="AJ183" s="170"/>
      <c r="AK183" s="170"/>
      <c r="AL183" s="170"/>
      <c r="AM183" s="189" t="s">
        <v>1242</v>
      </c>
      <c r="AN183" s="166"/>
      <c r="AO183" s="166" t="s">
        <v>1175</v>
      </c>
      <c r="AP183" s="172"/>
      <c r="AQ183" s="172"/>
      <c r="AR183" s="170"/>
      <c r="AS183" s="170"/>
      <c r="AT183" s="170" t="s">
        <v>1014</v>
      </c>
      <c r="AU183" s="170"/>
      <c r="AV183" s="170"/>
      <c r="AW183" s="170" t="s">
        <v>1010</v>
      </c>
      <c r="AY183" s="61" t="s">
        <v>1181</v>
      </c>
      <c r="AZ183" s="192"/>
    </row>
    <row r="184" spans="1:52" s="165" customFormat="1">
      <c r="A184" s="192" t="s">
        <v>163</v>
      </c>
      <c r="B184" s="193"/>
      <c r="C184" s="197" t="s">
        <v>1055</v>
      </c>
      <c r="D184" s="197"/>
      <c r="E184" s="198" t="s">
        <v>1014</v>
      </c>
      <c r="F184" s="199"/>
      <c r="G184" s="249" t="s">
        <v>1313</v>
      </c>
      <c r="H184" s="16">
        <v>6</v>
      </c>
      <c r="I184" s="195"/>
      <c r="J184" s="16"/>
      <c r="K184" s="16"/>
      <c r="L184" s="86"/>
      <c r="M184" s="86"/>
      <c r="N184" s="86"/>
      <c r="O184" s="86"/>
      <c r="P184" s="86"/>
      <c r="Q184" s="86"/>
      <c r="R184" s="86"/>
      <c r="S184" s="86"/>
      <c r="T184" s="86"/>
      <c r="U184" s="86">
        <f>SUM(L184+N184+Q184+T184)</f>
        <v>0</v>
      </c>
      <c r="V184" s="86"/>
      <c r="W184" s="86"/>
      <c r="X184" s="86">
        <f>(L184*M184*1.5)+(N184*O184*P184)+(Q184*R184*S184)+(T184)+(W184)</f>
        <v>0</v>
      </c>
      <c r="Y184" s="86"/>
      <c r="Z184" s="86"/>
      <c r="AA184" s="86"/>
      <c r="AB184" s="86"/>
      <c r="AC184" s="86"/>
      <c r="AD184" s="17"/>
      <c r="AE184" s="17"/>
      <c r="AF184" s="17"/>
      <c r="AG184" s="17"/>
      <c r="AH184" s="18"/>
      <c r="AI184" s="17"/>
      <c r="AJ184" s="17"/>
      <c r="AK184" s="17"/>
      <c r="AL184" s="17"/>
      <c r="AM184" s="16"/>
      <c r="AN184" s="16"/>
      <c r="AO184" s="16"/>
      <c r="AP184" s="19"/>
      <c r="AQ184" s="19"/>
      <c r="AR184" s="17"/>
      <c r="AS184" s="17"/>
      <c r="AT184" s="201"/>
      <c r="AU184" s="17"/>
      <c r="AV184" s="17"/>
      <c r="AW184" s="17"/>
      <c r="AX184" s="15"/>
      <c r="AY184" s="15"/>
      <c r="AZ184" s="192"/>
    </row>
    <row r="185" spans="1:52" s="165" customFormat="1" ht="14.5" customHeight="1">
      <c r="A185" s="59" t="s">
        <v>163</v>
      </c>
      <c r="B185" s="226"/>
      <c r="C185" s="60" t="s">
        <v>1060</v>
      </c>
      <c r="D185" s="60"/>
      <c r="E185" s="61" t="s">
        <v>1014</v>
      </c>
      <c r="F185" s="62"/>
      <c r="G185" s="62" t="s">
        <v>1229</v>
      </c>
      <c r="H185" s="166">
        <v>6</v>
      </c>
      <c r="I185" s="166"/>
      <c r="J185" s="166" t="s">
        <v>1175</v>
      </c>
      <c r="K185" s="166"/>
      <c r="L185" s="173">
        <v>80</v>
      </c>
      <c r="M185" s="167">
        <v>1</v>
      </c>
      <c r="N185" s="167"/>
      <c r="O185" s="167"/>
      <c r="P185" s="167"/>
      <c r="Q185" s="167"/>
      <c r="R185" s="167"/>
      <c r="S185" s="167"/>
      <c r="T185" s="173"/>
      <c r="U185" s="173"/>
      <c r="V185" s="173"/>
      <c r="W185" s="173">
        <f t="shared" si="57"/>
        <v>0</v>
      </c>
      <c r="X185" s="250"/>
      <c r="Y185" s="173"/>
      <c r="Z185" s="173"/>
      <c r="AA185" s="173"/>
      <c r="AB185" s="173"/>
      <c r="AC185" s="173">
        <f t="shared" si="58"/>
        <v>0</v>
      </c>
      <c r="AD185" s="170"/>
      <c r="AE185" s="170"/>
      <c r="AF185" s="170"/>
      <c r="AG185" s="170"/>
      <c r="AH185" s="171"/>
      <c r="AI185" s="170" t="s">
        <v>1234</v>
      </c>
      <c r="AJ185" s="170"/>
      <c r="AK185" s="170"/>
      <c r="AL185" s="170"/>
      <c r="AM185" s="166"/>
      <c r="AN185" s="166"/>
      <c r="AO185" s="166"/>
      <c r="AP185" s="188" t="s">
        <v>144</v>
      </c>
      <c r="AQ185" s="172" t="s">
        <v>1240</v>
      </c>
      <c r="AR185" s="170" t="s">
        <v>1241</v>
      </c>
      <c r="AS185" s="170"/>
      <c r="AT185" s="170" t="s">
        <v>1014</v>
      </c>
      <c r="AU185" s="170"/>
      <c r="AV185" s="170"/>
      <c r="AW185" s="170" t="s">
        <v>1010</v>
      </c>
      <c r="AX185" s="61"/>
      <c r="AY185" s="61" t="s">
        <v>1195</v>
      </c>
      <c r="AZ185" s="192"/>
    </row>
    <row r="186" spans="1:52" s="165" customFormat="1" ht="14.5" customHeight="1">
      <c r="A186" s="59" t="s">
        <v>163</v>
      </c>
      <c r="B186" s="226"/>
      <c r="C186" s="60" t="s">
        <v>1060</v>
      </c>
      <c r="D186" s="60"/>
      <c r="E186" s="61" t="s">
        <v>1014</v>
      </c>
      <c r="F186" s="62"/>
      <c r="G186" s="62" t="s">
        <v>1230</v>
      </c>
      <c r="H186" s="166">
        <v>0</v>
      </c>
      <c r="I186" s="166"/>
      <c r="J186" s="166"/>
      <c r="K186" s="166"/>
      <c r="L186" s="173">
        <v>4</v>
      </c>
      <c r="M186" s="167"/>
      <c r="N186" s="167"/>
      <c r="O186" s="167"/>
      <c r="P186" s="167"/>
      <c r="Q186" s="167"/>
      <c r="R186" s="167"/>
      <c r="S186" s="167"/>
      <c r="T186" s="173"/>
      <c r="U186" s="173"/>
      <c r="V186" s="173"/>
      <c r="W186" s="173">
        <f t="shared" ref="W186" si="59">(V186*K186)</f>
        <v>0</v>
      </c>
      <c r="X186" s="250"/>
      <c r="Y186" s="173"/>
      <c r="Z186" s="173"/>
      <c r="AA186" s="173"/>
      <c r="AB186" s="173"/>
      <c r="AC186" s="173">
        <f t="shared" ref="AC186" si="60">Y186+Z186+AA186+AB186</f>
        <v>0</v>
      </c>
      <c r="AD186" s="170"/>
      <c r="AE186" s="170"/>
      <c r="AF186" s="170"/>
      <c r="AG186" s="170"/>
      <c r="AH186" s="171"/>
      <c r="AI186" s="170" t="s">
        <v>1234</v>
      </c>
      <c r="AJ186" s="170"/>
      <c r="AK186" s="170"/>
      <c r="AL186" s="170"/>
      <c r="AM186" s="166"/>
      <c r="AN186" s="248"/>
      <c r="AO186" s="248"/>
      <c r="AP186" s="186"/>
      <c r="AQ186" s="186"/>
      <c r="AR186" s="170"/>
      <c r="AS186" s="170"/>
      <c r="AT186" s="170" t="s">
        <v>1014</v>
      </c>
      <c r="AU186" s="170"/>
      <c r="AV186" s="170"/>
      <c r="AW186" s="170" t="s">
        <v>1010</v>
      </c>
      <c r="AX186" s="61"/>
      <c r="AY186" s="61" t="s">
        <v>1181</v>
      </c>
      <c r="AZ186" s="192"/>
    </row>
    <row r="187" spans="1:52" s="165" customFormat="1">
      <c r="A187" s="192" t="s">
        <v>163</v>
      </c>
      <c r="B187" s="193"/>
      <c r="C187" s="197" t="s">
        <v>1051</v>
      </c>
      <c r="D187" s="197"/>
      <c r="E187" s="198" t="s">
        <v>1014</v>
      </c>
      <c r="F187" s="199"/>
      <c r="G187" s="200" t="s">
        <v>1284</v>
      </c>
      <c r="H187" s="16">
        <v>6</v>
      </c>
      <c r="I187" s="195"/>
      <c r="J187" s="16"/>
      <c r="K187" s="16"/>
      <c r="L187" s="86"/>
      <c r="M187" s="86"/>
      <c r="N187" s="86"/>
      <c r="O187" s="86"/>
      <c r="P187" s="86"/>
      <c r="Q187" s="86"/>
      <c r="R187" s="86"/>
      <c r="S187" s="86"/>
      <c r="T187" s="86"/>
      <c r="U187" s="86">
        <f>SUM(L187+N187+Q187+T187)</f>
        <v>0</v>
      </c>
      <c r="V187" s="86"/>
      <c r="W187" s="86"/>
      <c r="X187" s="86">
        <f>(L187*M187*1.5)+(N187*O187*P187)+(Q187*R187*S187)+(T187)+(W187)</f>
        <v>0</v>
      </c>
      <c r="Y187" s="86"/>
      <c r="Z187" s="86"/>
      <c r="AA187" s="86"/>
      <c r="AB187" s="86"/>
      <c r="AC187" s="86"/>
      <c r="AD187" s="17"/>
      <c r="AE187" s="17"/>
      <c r="AF187" s="17"/>
      <c r="AG187" s="17"/>
      <c r="AH187" s="18"/>
      <c r="AI187" s="17"/>
      <c r="AJ187" s="17"/>
      <c r="AK187" s="17"/>
      <c r="AL187" s="17"/>
      <c r="AM187" s="16"/>
      <c r="AN187" s="16"/>
      <c r="AO187" s="16"/>
      <c r="AP187" s="19"/>
      <c r="AQ187" s="19"/>
      <c r="AR187" s="17"/>
      <c r="AS187" s="17"/>
      <c r="AT187" s="201"/>
      <c r="AU187" s="17"/>
      <c r="AV187" s="17"/>
      <c r="AW187" s="17"/>
      <c r="AX187" s="15"/>
      <c r="AY187" s="15"/>
      <c r="AZ187" s="192"/>
    </row>
    <row r="188" spans="1:52" ht="14.5" customHeight="1">
      <c r="A188" s="59" t="s">
        <v>163</v>
      </c>
      <c r="B188" s="193"/>
      <c r="C188" s="176" t="s">
        <v>1055</v>
      </c>
      <c r="D188" s="176"/>
      <c r="E188" s="61" t="s">
        <v>1014</v>
      </c>
      <c r="F188" s="62"/>
      <c r="G188" s="181" t="s">
        <v>1309</v>
      </c>
      <c r="H188" s="16">
        <v>6</v>
      </c>
      <c r="I188" s="16"/>
      <c r="J188" s="16"/>
      <c r="K188" s="16"/>
      <c r="L188" s="86"/>
      <c r="M188" s="147"/>
      <c r="N188" s="147"/>
      <c r="O188" s="147"/>
      <c r="P188" s="147"/>
      <c r="Q188" s="147"/>
      <c r="R188" s="147"/>
      <c r="S188" s="147"/>
      <c r="T188" s="86"/>
      <c r="U188" s="86"/>
      <c r="V188" s="86"/>
      <c r="W188" s="86"/>
      <c r="X188" s="202"/>
      <c r="Y188" s="86"/>
      <c r="Z188" s="86"/>
      <c r="AA188" s="86"/>
      <c r="AB188" s="86"/>
      <c r="AC188" s="173">
        <f t="shared" si="58"/>
        <v>0</v>
      </c>
      <c r="AD188" s="177"/>
      <c r="AE188" s="177"/>
      <c r="AF188" s="177"/>
      <c r="AG188" s="177"/>
      <c r="AH188" s="178"/>
      <c r="AI188" s="170" t="s">
        <v>1234</v>
      </c>
      <c r="AJ188" s="17"/>
      <c r="AK188" s="17"/>
      <c r="AL188" s="17"/>
      <c r="AM188" s="16"/>
      <c r="AN188" s="16"/>
      <c r="AO188" s="16"/>
      <c r="AP188" s="179" t="s">
        <v>144</v>
      </c>
      <c r="AQ188" s="190" t="s">
        <v>1243</v>
      </c>
      <c r="AR188" s="17"/>
      <c r="AS188" s="17"/>
      <c r="AT188" s="170" t="s">
        <v>1014</v>
      </c>
      <c r="AU188" s="177"/>
      <c r="AV188" s="177"/>
      <c r="AW188" s="177"/>
      <c r="AX188" s="15"/>
      <c r="AY188" s="61" t="s">
        <v>1181</v>
      </c>
      <c r="AZ188" s="91"/>
    </row>
    <row r="189" spans="1:52" ht="14.5" customHeight="1">
      <c r="A189" s="59" t="s">
        <v>163</v>
      </c>
      <c r="B189" s="193"/>
      <c r="C189" s="176" t="s">
        <v>1055</v>
      </c>
      <c r="D189" s="176"/>
      <c r="E189" s="61" t="s">
        <v>1014</v>
      </c>
      <c r="F189" s="62"/>
      <c r="G189" s="181" t="s">
        <v>1310</v>
      </c>
      <c r="H189" s="16">
        <v>6</v>
      </c>
      <c r="I189" s="16"/>
      <c r="J189" s="16"/>
      <c r="K189" s="16"/>
      <c r="L189" s="86"/>
      <c r="M189" s="147"/>
      <c r="N189" s="147"/>
      <c r="O189" s="147"/>
      <c r="P189" s="147"/>
      <c r="Q189" s="147"/>
      <c r="R189" s="147"/>
      <c r="S189" s="147"/>
      <c r="T189" s="86"/>
      <c r="U189" s="86"/>
      <c r="V189" s="86"/>
      <c r="W189" s="86"/>
      <c r="X189" s="202"/>
      <c r="Y189" s="86"/>
      <c r="Z189" s="86"/>
      <c r="AA189" s="86"/>
      <c r="AB189" s="86"/>
      <c r="AC189" s="173">
        <f t="shared" ref="AC189" si="61">Y189+Z189+AA189+AB189</f>
        <v>0</v>
      </c>
      <c r="AD189" s="177"/>
      <c r="AE189" s="177"/>
      <c r="AF189" s="177"/>
      <c r="AG189" s="177"/>
      <c r="AH189" s="178"/>
      <c r="AI189" s="170" t="s">
        <v>1234</v>
      </c>
      <c r="AJ189" s="17"/>
      <c r="AK189" s="17"/>
      <c r="AL189" s="17"/>
      <c r="AM189" s="16"/>
      <c r="AN189" s="16"/>
      <c r="AO189" s="16"/>
      <c r="AP189" s="179" t="s">
        <v>144</v>
      </c>
      <c r="AQ189" s="190" t="s">
        <v>1243</v>
      </c>
      <c r="AR189" s="17"/>
      <c r="AS189" s="17"/>
      <c r="AT189" s="170" t="s">
        <v>1014</v>
      </c>
      <c r="AU189" s="177"/>
      <c r="AV189" s="177"/>
      <c r="AW189" s="177"/>
      <c r="AX189" s="15"/>
      <c r="AY189" s="61" t="s">
        <v>1181</v>
      </c>
      <c r="AZ189" s="91"/>
    </row>
    <row r="190" spans="1:52">
      <c r="A190" s="59"/>
      <c r="B190" s="91"/>
      <c r="C190" s="94"/>
      <c r="D190" s="94"/>
      <c r="E190" s="91"/>
      <c r="F190" s="92"/>
      <c r="G190" s="165"/>
      <c r="H190" s="8"/>
      <c r="I190" s="8"/>
      <c r="J190" s="8"/>
      <c r="K190" s="8"/>
      <c r="L190" s="150"/>
      <c r="M190" s="151"/>
      <c r="N190" s="151"/>
      <c r="O190" s="151"/>
      <c r="P190" s="151"/>
      <c r="Q190" s="151"/>
      <c r="R190" s="151"/>
      <c r="S190" s="151"/>
      <c r="T190" s="150"/>
      <c r="U190" s="86">
        <f t="shared" ref="U190" si="62">SUM(L190+N190+Q190+T190)</f>
        <v>0</v>
      </c>
      <c r="V190" s="86"/>
      <c r="W190" s="86">
        <f t="shared" ref="W190" si="63">(V190*K190)</f>
        <v>0</v>
      </c>
      <c r="X190" s="202">
        <f t="shared" ref="X190" si="64">(L190*M190*1.5)+(N190*O190*P190)+(Q190*R190*S190)+(T190)+(W190)</f>
        <v>0</v>
      </c>
      <c r="Y190" s="86"/>
      <c r="Z190" s="86"/>
      <c r="AA190" s="86"/>
      <c r="AB190" s="86"/>
      <c r="AC190" s="86"/>
      <c r="AD190" s="9"/>
      <c r="AE190" s="9"/>
      <c r="AF190" s="9"/>
      <c r="AG190" s="9"/>
      <c r="AH190" s="95"/>
      <c r="AI190" s="91"/>
      <c r="AJ190" s="91"/>
      <c r="AK190" s="91"/>
      <c r="AL190" s="91"/>
      <c r="AM190" s="91"/>
      <c r="AN190" s="91"/>
      <c r="AO190" s="91"/>
      <c r="AP190" s="94"/>
      <c r="AQ190" s="94"/>
      <c r="AR190" s="91"/>
      <c r="AS190" s="91"/>
      <c r="AT190" s="91"/>
      <c r="AU190" s="94"/>
      <c r="AV190" s="94"/>
      <c r="AW190" s="94"/>
      <c r="AX190" s="91"/>
      <c r="AY190" s="91"/>
      <c r="AZ190" s="91"/>
    </row>
    <row r="191" spans="1:52" ht="19">
      <c r="A191" s="87"/>
      <c r="B191" s="488" t="s">
        <v>1173</v>
      </c>
      <c r="C191" s="488"/>
      <c r="D191" s="488"/>
      <c r="E191" s="488"/>
      <c r="F191" s="489"/>
      <c r="G191" s="152"/>
      <c r="H191" s="153">
        <f>SUM(H174,H182)</f>
        <v>30</v>
      </c>
      <c r="I191" s="153"/>
      <c r="J191" s="153"/>
      <c r="K191" s="153"/>
      <c r="L191" s="154">
        <f>SUM(L174,L182)</f>
        <v>224</v>
      </c>
      <c r="M191" s="154"/>
      <c r="N191" s="154">
        <f>SUM(N190:N190)</f>
        <v>0</v>
      </c>
      <c r="O191" s="154"/>
      <c r="P191" s="154"/>
      <c r="Q191" s="154">
        <f>SUM(Q190:Q190)</f>
        <v>0</v>
      </c>
      <c r="R191" s="154"/>
      <c r="S191" s="154"/>
      <c r="T191" s="154">
        <f>SUM(T190:T190)</f>
        <v>0</v>
      </c>
      <c r="U191" s="155">
        <f>SUM(L191+N191+Q191+T191)</f>
        <v>224</v>
      </c>
      <c r="V191" s="155"/>
      <c r="W191" s="155">
        <f t="shared" ref="W191:AC191" si="65">SUM(W175:W190)</f>
        <v>0</v>
      </c>
      <c r="X191" s="155">
        <f t="shared" si="65"/>
        <v>210</v>
      </c>
      <c r="Y191" s="155">
        <f t="shared" si="65"/>
        <v>150</v>
      </c>
      <c r="Z191" s="155">
        <f t="shared" si="65"/>
        <v>0</v>
      </c>
      <c r="AA191" s="155">
        <f t="shared" si="65"/>
        <v>30</v>
      </c>
      <c r="AB191" s="155">
        <f t="shared" si="65"/>
        <v>30</v>
      </c>
      <c r="AC191" s="155">
        <f t="shared" si="65"/>
        <v>180</v>
      </c>
      <c r="AD191" s="153"/>
      <c r="AE191" s="156"/>
      <c r="AF191" s="156"/>
      <c r="AG191" s="156"/>
      <c r="AH191" s="157"/>
      <c r="AI191" s="153"/>
      <c r="AJ191" s="153"/>
      <c r="AK191" s="153"/>
      <c r="AL191" s="153"/>
      <c r="AM191" s="153"/>
      <c r="AN191" s="153"/>
      <c r="AO191" s="153"/>
      <c r="AP191" s="156"/>
      <c r="AQ191" s="156"/>
      <c r="AR191" s="153"/>
      <c r="AS191" s="153"/>
      <c r="AT191" s="153"/>
      <c r="AU191" s="156"/>
      <c r="AV191" s="156"/>
      <c r="AW191" s="156"/>
      <c r="AX191" s="153"/>
      <c r="AY191" s="153"/>
      <c r="AZ191" s="247"/>
    </row>
    <row r="192" spans="1:52" ht="19">
      <c r="A192" s="87"/>
      <c r="B192" s="87"/>
      <c r="C192" s="87"/>
      <c r="D192" s="87"/>
      <c r="E192" s="87"/>
      <c r="F192" s="87"/>
      <c r="G192" s="87"/>
      <c r="T192" s="158" t="s">
        <v>204</v>
      </c>
      <c r="U192" s="159">
        <f>SUM(U163+U191)</f>
        <v>441</v>
      </c>
      <c r="V192" s="8"/>
      <c r="W192" s="159">
        <f>SUM(W163+W191)</f>
        <v>0</v>
      </c>
      <c r="X192" s="159">
        <f>SUM(X163+X191)</f>
        <v>535.5</v>
      </c>
      <c r="AA192" s="114"/>
      <c r="AB192" s="114"/>
      <c r="AC192" s="114"/>
      <c r="AH192" s="87"/>
      <c r="AI192" s="87"/>
      <c r="AJ192" s="87"/>
      <c r="AK192" s="87"/>
      <c r="AL192" s="87"/>
      <c r="AM192" s="87"/>
      <c r="AN192" s="87"/>
      <c r="AO192" s="87"/>
      <c r="AP192" s="87"/>
      <c r="AQ192" s="87"/>
      <c r="AR192" s="87"/>
      <c r="AS192" s="87"/>
      <c r="AT192" s="87"/>
      <c r="AU192" s="87"/>
      <c r="AV192" s="87"/>
      <c r="AW192" s="87"/>
      <c r="AX192" s="87"/>
      <c r="AY192" s="87"/>
      <c r="AZ192" s="87"/>
    </row>
    <row r="193" spans="20:24" ht="19">
      <c r="T193" s="158" t="s">
        <v>1109</v>
      </c>
      <c r="U193" s="163">
        <f>X192/$C$36</f>
        <v>12.75</v>
      </c>
      <c r="V193" s="162"/>
      <c r="W193" s="162"/>
      <c r="X193" s="162"/>
    </row>
  </sheetData>
  <sheetProtection formatCells="0" formatColumns="0" formatRows="0" insertHyperlinks="0"/>
  <mergeCells count="358">
    <mergeCell ref="D60:D61"/>
    <mergeCell ref="D101:D102"/>
    <mergeCell ref="D143:D144"/>
    <mergeCell ref="D172:D173"/>
    <mergeCell ref="AZ57:AZ61"/>
    <mergeCell ref="AN58:AS58"/>
    <mergeCell ref="AT58:AV58"/>
    <mergeCell ref="AX58:AX61"/>
    <mergeCell ref="AM59:AM61"/>
    <mergeCell ref="AN59:AP59"/>
    <mergeCell ref="AU59:AU61"/>
    <mergeCell ref="AV59:AV61"/>
    <mergeCell ref="AP60:AP61"/>
    <mergeCell ref="AW57:AX57"/>
    <mergeCell ref="AN57:AV57"/>
    <mergeCell ref="AW58:AW61"/>
    <mergeCell ref="AO60:AO61"/>
    <mergeCell ref="AY57:AY61"/>
    <mergeCell ref="AQ59:AQ61"/>
    <mergeCell ref="AS59:AS61"/>
    <mergeCell ref="B163:F163"/>
    <mergeCell ref="B167:C167"/>
    <mergeCell ref="B169:B173"/>
    <mergeCell ref="Y168:AC168"/>
    <mergeCell ref="AD56:AG56"/>
    <mergeCell ref="C57:F59"/>
    <mergeCell ref="K57:K61"/>
    <mergeCell ref="AH57:AH58"/>
    <mergeCell ref="AI57:AM58"/>
    <mergeCell ref="F60:F61"/>
    <mergeCell ref="Y56:AC56"/>
    <mergeCell ref="L57:U58"/>
    <mergeCell ref="V57:W58"/>
    <mergeCell ref="X57:X61"/>
    <mergeCell ref="Y57:Y61"/>
    <mergeCell ref="AJ59:AJ61"/>
    <mergeCell ref="AK59:AK61"/>
    <mergeCell ref="AH59:AH61"/>
    <mergeCell ref="AI59:AI61"/>
    <mergeCell ref="AG57:AG58"/>
    <mergeCell ref="AD59:AD61"/>
    <mergeCell ref="AE59:AE61"/>
    <mergeCell ref="AF59:AF61"/>
    <mergeCell ref="AG59:AG61"/>
    <mergeCell ref="AD57:AD58"/>
    <mergeCell ref="AE57:AE58"/>
    <mergeCell ref="AF57:AF58"/>
    <mergeCell ref="I57:I61"/>
    <mergeCell ref="C169:F171"/>
    <mergeCell ref="K169:K173"/>
    <mergeCell ref="L169:U170"/>
    <mergeCell ref="V169:W170"/>
    <mergeCell ref="X169:X173"/>
    <mergeCell ref="Y169:Y173"/>
    <mergeCell ref="F172:F173"/>
    <mergeCell ref="Y140:Y144"/>
    <mergeCell ref="Y97:AC97"/>
    <mergeCell ref="G98:G102"/>
    <mergeCell ref="B138:C138"/>
    <mergeCell ref="C143:C144"/>
    <mergeCell ref="E143:E144"/>
    <mergeCell ref="C140:F142"/>
    <mergeCell ref="K140:K144"/>
    <mergeCell ref="AB98:AB102"/>
    <mergeCell ref="AC98:AC102"/>
    <mergeCell ref="I140:I144"/>
    <mergeCell ref="B134:F134"/>
    <mergeCell ref="A50:B50"/>
    <mergeCell ref="C50:M50"/>
    <mergeCell ref="A45:B45"/>
    <mergeCell ref="C45:M45"/>
    <mergeCell ref="A46:B46"/>
    <mergeCell ref="C46:M46"/>
    <mergeCell ref="A47:B47"/>
    <mergeCell ref="C47:M47"/>
    <mergeCell ref="A49:B49"/>
    <mergeCell ref="C49:M49"/>
    <mergeCell ref="A48:B48"/>
    <mergeCell ref="C48:M48"/>
    <mergeCell ref="B55:C55"/>
    <mergeCell ref="L98:U99"/>
    <mergeCell ref="C98:F100"/>
    <mergeCell ref="K98:K102"/>
    <mergeCell ref="F101:F102"/>
    <mergeCell ref="G57:G61"/>
    <mergeCell ref="A33:B33"/>
    <mergeCell ref="A34:B34"/>
    <mergeCell ref="C34:M34"/>
    <mergeCell ref="A35:B35"/>
    <mergeCell ref="C35:M35"/>
    <mergeCell ref="A42:M42"/>
    <mergeCell ref="A43:B43"/>
    <mergeCell ref="C43:M43"/>
    <mergeCell ref="A44:B44"/>
    <mergeCell ref="C44:M44"/>
    <mergeCell ref="A36:B36"/>
    <mergeCell ref="A37:B37"/>
    <mergeCell ref="A38:B38"/>
    <mergeCell ref="A39:B39"/>
    <mergeCell ref="A40:B40"/>
    <mergeCell ref="A41:B41"/>
    <mergeCell ref="C37:M37"/>
    <mergeCell ref="C38:M38"/>
    <mergeCell ref="C39:M39"/>
    <mergeCell ref="C40:M40"/>
    <mergeCell ref="C41:M41"/>
    <mergeCell ref="C36:M36"/>
    <mergeCell ref="C28:M28"/>
    <mergeCell ref="A29:B29"/>
    <mergeCell ref="C29:M29"/>
    <mergeCell ref="A30:B30"/>
    <mergeCell ref="C30:M30"/>
    <mergeCell ref="A31:B31"/>
    <mergeCell ref="C31:M31"/>
    <mergeCell ref="A32:B32"/>
    <mergeCell ref="C32:M32"/>
    <mergeCell ref="AZ98:AZ102"/>
    <mergeCell ref="AZ140:AZ144"/>
    <mergeCell ref="AZ169:AZ173"/>
    <mergeCell ref="A57:A61"/>
    <mergeCell ref="AL59:AL61"/>
    <mergeCell ref="C60:C61"/>
    <mergeCell ref="E60:E61"/>
    <mergeCell ref="AT59:AT61"/>
    <mergeCell ref="W59:W61"/>
    <mergeCell ref="AR59:AR61"/>
    <mergeCell ref="P59:P61"/>
    <mergeCell ref="AS171:AS173"/>
    <mergeCell ref="J140:J144"/>
    <mergeCell ref="AN172:AN173"/>
    <mergeCell ref="AO172:AO173"/>
    <mergeCell ref="M171:M173"/>
    <mergeCell ref="S171:S173"/>
    <mergeCell ref="AI171:AI173"/>
    <mergeCell ref="V171:V173"/>
    <mergeCell ref="AD171:AD173"/>
    <mergeCell ref="AG171:AG173"/>
    <mergeCell ref="Z169:Z173"/>
    <mergeCell ref="A169:A173"/>
    <mergeCell ref="B140:B144"/>
    <mergeCell ref="B191:F191"/>
    <mergeCell ref="AW170:AW173"/>
    <mergeCell ref="AR171:AR173"/>
    <mergeCell ref="AL171:AL173"/>
    <mergeCell ref="H169:H173"/>
    <mergeCell ref="AH171:AH173"/>
    <mergeCell ref="AJ171:AJ173"/>
    <mergeCell ref="AK171:AK173"/>
    <mergeCell ref="AQ171:AQ173"/>
    <mergeCell ref="AT171:AT173"/>
    <mergeCell ref="C172:C173"/>
    <mergeCell ref="E172:E173"/>
    <mergeCell ref="L171:L173"/>
    <mergeCell ref="J169:J173"/>
    <mergeCell ref="N171:N173"/>
    <mergeCell ref="O171:O173"/>
    <mergeCell ref="Q171:Q173"/>
    <mergeCell ref="R171:R173"/>
    <mergeCell ref="P171:P173"/>
    <mergeCell ref="W171:W173"/>
    <mergeCell ref="T171:T173"/>
    <mergeCell ref="U171:U173"/>
    <mergeCell ref="G169:G173"/>
    <mergeCell ref="I169:I173"/>
    <mergeCell ref="AN60:AN61"/>
    <mergeCell ref="AW98:AX98"/>
    <mergeCell ref="AO143:AO144"/>
    <mergeCell ref="AI142:AI144"/>
    <mergeCell ref="AL142:AL144"/>
    <mergeCell ref="AH98:AH99"/>
    <mergeCell ref="AI98:AM99"/>
    <mergeCell ref="AN98:AV98"/>
    <mergeCell ref="AW141:AW144"/>
    <mergeCell ref="AH142:AH144"/>
    <mergeCell ref="AW99:AW102"/>
    <mergeCell ref="AN143:AN144"/>
    <mergeCell ref="AR142:AR144"/>
    <mergeCell ref="AT142:AT144"/>
    <mergeCell ref="AQ100:AQ102"/>
    <mergeCell ref="AS100:AS102"/>
    <mergeCell ref="AQ142:AQ144"/>
    <mergeCell ref="AS142:AS144"/>
    <mergeCell ref="AN101:AN102"/>
    <mergeCell ref="AO101:AO102"/>
    <mergeCell ref="AH100:AH102"/>
    <mergeCell ref="AI100:AI102"/>
    <mergeCell ref="AH140:AH141"/>
    <mergeCell ref="AI140:AM141"/>
    <mergeCell ref="C6:S6"/>
    <mergeCell ref="B8:E8"/>
    <mergeCell ref="B96:C96"/>
    <mergeCell ref="B98:B102"/>
    <mergeCell ref="H98:H102"/>
    <mergeCell ref="A98:A102"/>
    <mergeCell ref="S59:S61"/>
    <mergeCell ref="M59:M61"/>
    <mergeCell ref="V59:V61"/>
    <mergeCell ref="A15:M15"/>
    <mergeCell ref="C101:C102"/>
    <mergeCell ref="E101:E102"/>
    <mergeCell ref="B57:B61"/>
    <mergeCell ref="N100:N102"/>
    <mergeCell ref="O100:O102"/>
    <mergeCell ref="Q100:Q102"/>
    <mergeCell ref="R100:R102"/>
    <mergeCell ref="T100:T102"/>
    <mergeCell ref="U100:U102"/>
    <mergeCell ref="I98:I102"/>
    <mergeCell ref="J98:J102"/>
    <mergeCell ref="P100:P102"/>
    <mergeCell ref="H57:H61"/>
    <mergeCell ref="B92:F92"/>
    <mergeCell ref="A11:A13"/>
    <mergeCell ref="B9:E9"/>
    <mergeCell ref="A7:B7"/>
    <mergeCell ref="W11:W13"/>
    <mergeCell ref="O11:O13"/>
    <mergeCell ref="A140:A144"/>
    <mergeCell ref="F143:F144"/>
    <mergeCell ref="L140:U141"/>
    <mergeCell ref="G140:G144"/>
    <mergeCell ref="W100:W102"/>
    <mergeCell ref="C23:M23"/>
    <mergeCell ref="A24:B24"/>
    <mergeCell ref="C24:M24"/>
    <mergeCell ref="A25:B25"/>
    <mergeCell ref="C25:M25"/>
    <mergeCell ref="A26:B26"/>
    <mergeCell ref="C26:M26"/>
    <mergeCell ref="A27:B27"/>
    <mergeCell ref="C27:M27"/>
    <mergeCell ref="A28:B28"/>
    <mergeCell ref="M100:M102"/>
    <mergeCell ref="S100:S102"/>
    <mergeCell ref="V140:W141"/>
    <mergeCell ref="N142:N144"/>
    <mergeCell ref="AD97:AG97"/>
    <mergeCell ref="AF98:AF99"/>
    <mergeCell ref="AG98:AG99"/>
    <mergeCell ref="AD100:AD102"/>
    <mergeCell ref="AE100:AE102"/>
    <mergeCell ref="AF100:AF102"/>
    <mergeCell ref="AG100:AG102"/>
    <mergeCell ref="AL100:AL102"/>
    <mergeCell ref="H140:H144"/>
    <mergeCell ref="M142:M144"/>
    <mergeCell ref="S142:S144"/>
    <mergeCell ref="AJ142:AJ144"/>
    <mergeCell ref="AK142:AK144"/>
    <mergeCell ref="Z140:Z144"/>
    <mergeCell ref="L142:L144"/>
    <mergeCell ref="AE140:AE141"/>
    <mergeCell ref="AF140:AF141"/>
    <mergeCell ref="AG140:AG141"/>
    <mergeCell ref="V142:V144"/>
    <mergeCell ref="AD142:AD144"/>
    <mergeCell ref="AE142:AE144"/>
    <mergeCell ref="AF142:AF144"/>
    <mergeCell ref="AG142:AG144"/>
    <mergeCell ref="P142:P144"/>
    <mergeCell ref="AJ100:AJ102"/>
    <mergeCell ref="AK100:AK102"/>
    <mergeCell ref="L100:L102"/>
    <mergeCell ref="AD140:AD141"/>
    <mergeCell ref="V100:V102"/>
    <mergeCell ref="AA169:AA173"/>
    <mergeCell ref="AB169:AB173"/>
    <mergeCell ref="AC169:AC173"/>
    <mergeCell ref="W142:W144"/>
    <mergeCell ref="AD169:AD170"/>
    <mergeCell ref="AE169:AE170"/>
    <mergeCell ref="AF169:AF170"/>
    <mergeCell ref="AA140:AA144"/>
    <mergeCell ref="AB140:AB144"/>
    <mergeCell ref="AC140:AC144"/>
    <mergeCell ref="AE171:AE173"/>
    <mergeCell ref="AF171:AF173"/>
    <mergeCell ref="AD168:AG168"/>
    <mergeCell ref="AG169:AG170"/>
    <mergeCell ref="AD139:AG139"/>
    <mergeCell ref="AH169:AH170"/>
    <mergeCell ref="AI169:AM170"/>
    <mergeCell ref="AD98:AD99"/>
    <mergeCell ref="AE98:AE99"/>
    <mergeCell ref="AA98:AA102"/>
    <mergeCell ref="Z98:Z102"/>
    <mergeCell ref="O142:O144"/>
    <mergeCell ref="Q142:Q144"/>
    <mergeCell ref="R142:R144"/>
    <mergeCell ref="T142:T144"/>
    <mergeCell ref="U142:U144"/>
    <mergeCell ref="AC57:AC61"/>
    <mergeCell ref="U59:U61"/>
    <mergeCell ref="X98:X102"/>
    <mergeCell ref="Y98:Y102"/>
    <mergeCell ref="Y139:AC139"/>
    <mergeCell ref="X140:X144"/>
    <mergeCell ref="Z57:Z61"/>
    <mergeCell ref="AA57:AA61"/>
    <mergeCell ref="AB57:AB61"/>
    <mergeCell ref="V98:W99"/>
    <mergeCell ref="C1:M4"/>
    <mergeCell ref="B11:N13"/>
    <mergeCell ref="L59:L61"/>
    <mergeCell ref="N59:N61"/>
    <mergeCell ref="O59:O61"/>
    <mergeCell ref="Q59:Q61"/>
    <mergeCell ref="R59:R61"/>
    <mergeCell ref="T59:T61"/>
    <mergeCell ref="A16:B16"/>
    <mergeCell ref="C16:M16"/>
    <mergeCell ref="A17:B17"/>
    <mergeCell ref="C17:M17"/>
    <mergeCell ref="A18:B18"/>
    <mergeCell ref="C18:M18"/>
    <mergeCell ref="A19:B19"/>
    <mergeCell ref="C19:M19"/>
    <mergeCell ref="A20:B20"/>
    <mergeCell ref="C20:M20"/>
    <mergeCell ref="A21:B21"/>
    <mergeCell ref="C21:M21"/>
    <mergeCell ref="A22:B22"/>
    <mergeCell ref="C22:M22"/>
    <mergeCell ref="A23:B23"/>
    <mergeCell ref="J57:J61"/>
    <mergeCell ref="AY98:AY102"/>
    <mergeCell ref="AN99:AS99"/>
    <mergeCell ref="AT99:AV99"/>
    <mergeCell ref="AX99:AX102"/>
    <mergeCell ref="AM100:AM102"/>
    <mergeCell ref="AN100:AP100"/>
    <mergeCell ref="AU100:AU102"/>
    <mergeCell ref="AV100:AV102"/>
    <mergeCell ref="AP101:AP102"/>
    <mergeCell ref="AR100:AR102"/>
    <mergeCell ref="AT100:AT102"/>
    <mergeCell ref="AN140:AV140"/>
    <mergeCell ref="AW140:AX140"/>
    <mergeCell ref="AY140:AY144"/>
    <mergeCell ref="AN141:AS141"/>
    <mergeCell ref="AT141:AV141"/>
    <mergeCell ref="AX141:AX144"/>
    <mergeCell ref="AM142:AM144"/>
    <mergeCell ref="AN142:AP142"/>
    <mergeCell ref="AU142:AU144"/>
    <mergeCell ref="AV142:AV144"/>
    <mergeCell ref="AP143:AP144"/>
    <mergeCell ref="AN169:AV169"/>
    <mergeCell ref="AW169:AX169"/>
    <mergeCell ref="AY169:AY173"/>
    <mergeCell ref="AN170:AS170"/>
    <mergeCell ref="AT170:AV170"/>
    <mergeCell ref="AX170:AX173"/>
    <mergeCell ref="AM171:AM173"/>
    <mergeCell ref="AN171:AP171"/>
    <mergeCell ref="AU171:AU173"/>
    <mergeCell ref="AV171:AV173"/>
    <mergeCell ref="AP172:AP173"/>
  </mergeCells>
  <phoneticPr fontId="19" type="noConversion"/>
  <dataValidations count="15">
    <dataValidation type="list" allowBlank="1" showInputMessage="1" showErrorMessage="1" sqref="C93:D93 C190:D190 C162:D162" xr:uid="{00000000-0002-0000-0500-000000000000}">
      <formula1>"Bloc, Itinéraire, UE, ECUE"</formula1>
    </dataValidation>
    <dataValidation type="list" allowBlank="1" showInputMessage="1" showErrorMessage="1" sqref="AH92:AH93 AU92:AW93 AH134 AU134:AW134 AH163 AU163:AW163 AH191 AU191:AW191" xr:uid="{00000000-0002-0000-0500-000001000000}">
      <formula1>"O, N"</formula1>
    </dataValidation>
    <dataValidation type="list" allowBlank="1" showInputMessage="1" showErrorMessage="1" sqref="AP92:AQ93 AP191:AQ191 AP163:AQ163 AP134:AQ134 AT93" xr:uid="{00000000-0002-0000-0500-000002000000}">
      <formula1>"Ecrit, Oral, Ecrit ou Oral, Ecrit et Oral: Rapport et soutenance"</formula1>
    </dataValidation>
    <dataValidation type="list" allowBlank="1" showInputMessage="1" showErrorMessage="1" sqref="AP162:AQ162 AP190:AQ190" xr:uid="{00000000-0002-0000-0500-000003000000}">
      <formula1>"Ecrit, Oral, Ecrit ou Oral, Ecrit et Oral, Rapport et soutenance"</formula1>
    </dataValidation>
    <dataValidation type="list" allowBlank="1" showInputMessage="1" showErrorMessage="1" sqref="AT162:AT163 AT190:AT191 AT92 AT134" xr:uid="{00000000-0002-0000-0500-000004000000}">
      <formula1>"Intégrée,Ecrit, Oral, Ecrit ou Oral, Ecrit et Oral, Rapport et soutenance"</formula1>
    </dataValidation>
    <dataValidation type="list" allowBlank="1" showInputMessage="1" showErrorMessage="1" sqref="A145:A162 A174:A190 A103:A133 A62:A91" xr:uid="{00000000-0002-0000-0500-000005000000}">
      <formula1>semestre</formula1>
    </dataValidation>
    <dataValidation type="list" allowBlank="1" showInputMessage="1" showErrorMessage="1" sqref="C28:O29" xr:uid="{00000000-0002-0000-0500-000006000000}">
      <formula1>ON</formula1>
    </dataValidation>
    <dataValidation type="list" allowBlank="1" showInputMessage="1" showErrorMessage="1" sqref="N35:O41 C35:M35" xr:uid="{00000000-0002-0000-0500-000007000000}">
      <formula1>CHX</formula1>
    </dataValidation>
    <dataValidation type="list" allowBlank="1" showInputMessage="1" showErrorMessage="1" sqref="AU145:AW162 E145:E162 AH145:AH162 E103:E133 AH103:AH133 AU174:AW190 AU103:AW133 AH174:AH190 E174:E190 AU63:AW91 AH63:AH91 E62:E91" xr:uid="{00000000-0002-0000-0500-000008000000}">
      <formula1>CH</formula1>
    </dataValidation>
    <dataValidation type="list" errorStyle="information" allowBlank="1" showInputMessage="1" showErrorMessage="1" sqref="C145:D161 C174:D189 C103:D133 C62:D91" xr:uid="{00000000-0002-0000-0500-000009000000}">
      <formula1>types</formula1>
    </dataValidation>
    <dataValidation type="list" allowBlank="1" showInputMessage="1" showErrorMessage="1" sqref="C34:O34" xr:uid="{00000000-0002-0000-0500-00000A000000}">
      <formula1>type</formula1>
    </dataValidation>
    <dataValidation type="list" allowBlank="1" showInputMessage="1" showErrorMessage="1" sqref="C27:O27" xr:uid="{00000000-0002-0000-0500-00000B000000}">
      <formula1>régimes2</formula1>
    </dataValidation>
    <dataValidation type="list" allowBlank="1" showInputMessage="1" showErrorMessage="1" sqref="C31:O31" xr:uid="{00000000-0002-0000-0500-00000C000000}">
      <formula1>REP</formula1>
    </dataValidation>
    <dataValidation type="list" allowBlank="1" showInputMessage="1" showErrorMessage="1" sqref="C16:O16" xr:uid="{00000000-0002-0000-0500-00000D000000}">
      <formula1>facultés</formula1>
    </dataValidation>
    <dataValidation type="list" allowBlank="1" showInputMessage="1" showErrorMessage="1" sqref="C17:O17" xr:uid="{00000000-0002-0000-0500-00000E000000}">
      <formula1>composante</formula1>
    </dataValidation>
  </dataValidations>
  <hyperlinks>
    <hyperlink ref="I57:I61" location="'1. Présentation'!A69" display="Seuil de dédoublement (TP/TD)" xr:uid="{00000000-0004-0000-0500-000000000000}"/>
    <hyperlink ref="J57:J61" location="'1. Présentation'!A70" display="Capacité totale de l'UE" xr:uid="{00000000-0004-0000-0500-000001000000}"/>
    <hyperlink ref="K57:K61" location="'1. Présentation'!A71" display="Nombre d'inscrits dans l'UE en N-1" xr:uid="{00000000-0004-0000-0500-000002000000}"/>
    <hyperlink ref="AD56:AG56" location="'1. Présentation'!A77" display="Répartition  des heures si co-accréditation ou partenariat" xr:uid="{00000000-0004-0000-0500-000003000000}"/>
    <hyperlink ref="AH57:AH58" location="'1. Présentation'!A78" display="Responsable" xr:uid="{00000000-0004-0000-0500-000004000000}"/>
    <hyperlink ref="AI57:AM58" location="'1. Présentation'!A79" display="Mutualisation ECUE" xr:uid="{00000000-0004-0000-0500-000005000000}"/>
    <hyperlink ref="AZ57:AZ61" location="'1. Présentation'!A82" display="Compétences visées" xr:uid="{00000000-0004-0000-0500-000006000000}"/>
    <hyperlink ref="A57:A61" location="'1. Présentation'!A63" display="Semestre" xr:uid="{00000000-0004-0000-0500-000007000000}"/>
    <hyperlink ref="B57:B61" location="'1. Présentation'!A64" display="'1. Présentation'!A64" xr:uid="{00000000-0004-0000-0500-000008000000}"/>
    <hyperlink ref="F60:F61" location="'1. Présentation'!A66" display="'1. Présentation'!A66" xr:uid="{00000000-0004-0000-0500-000009000000}"/>
    <hyperlink ref="G57:G61" location="'1. Présentation'!A67" display="Intitulé de l'enseignement" xr:uid="{00000000-0004-0000-0500-00000A000000}"/>
    <hyperlink ref="H57:H61" location="'1. Présentation'!A68" display="ECTS (=Coefficient)" xr:uid="{00000000-0004-0000-0500-00000B000000}"/>
    <hyperlink ref="L59:T61" location="'1. Présentation'!A72" display="H CM" xr:uid="{00000000-0004-0000-0500-00000C000000}"/>
    <hyperlink ref="U59:U61" location="'1. Présentation'!A73" display="Total étudiant" xr:uid="{00000000-0004-0000-0500-00000D000000}"/>
    <hyperlink ref="I98:I102" location="'1. Présentation'!A69" display="Seuil de dédoublement (TP/TD)" xr:uid="{00000000-0004-0000-0500-00000E000000}"/>
    <hyperlink ref="J98:J102" location="'1. Présentation'!A70" display="Capacité totale de l'UE" xr:uid="{00000000-0004-0000-0500-00000F000000}"/>
    <hyperlink ref="K98:K102" location="'1. Présentation'!A71" display="Nombre d'inscrits dans l'UE en N-1" xr:uid="{00000000-0004-0000-0500-000010000000}"/>
    <hyperlink ref="AD97:AG97" location="'1. Présentation'!A77" display="Répartition  des heures si co-accréditation ou partenariat" xr:uid="{00000000-0004-0000-0500-000011000000}"/>
    <hyperlink ref="AH98:AH99" location="'1. Présentation'!A78" display="Responsable" xr:uid="{00000000-0004-0000-0500-000012000000}"/>
    <hyperlink ref="AI98:AM99" location="'1. Présentation'!A79" display="Mutualisation ECUE" xr:uid="{00000000-0004-0000-0500-000013000000}"/>
    <hyperlink ref="AZ98:AZ102" location="'1. Présentation'!A82" display="Compétences visées" xr:uid="{00000000-0004-0000-0500-000014000000}"/>
    <hyperlink ref="A98:A102" location="'1. Présentation'!A63" display="Semestre" xr:uid="{00000000-0004-0000-0500-000015000000}"/>
    <hyperlink ref="B98:B102" location="'1. Présentation'!A64" display="'1. Présentation'!A64" xr:uid="{00000000-0004-0000-0500-000016000000}"/>
    <hyperlink ref="F101:F102" location="'1. Présentation'!A66" display="'1. Présentation'!A66" xr:uid="{00000000-0004-0000-0500-000017000000}"/>
    <hyperlink ref="G98:G102" location="'1. Présentation'!A67" display="Intitulé de l'enseignement" xr:uid="{00000000-0004-0000-0500-000018000000}"/>
    <hyperlink ref="H98:H102" location="'1. Présentation'!A68" display="ECTS (=Coefficient)" xr:uid="{00000000-0004-0000-0500-000019000000}"/>
    <hyperlink ref="L100:T102" location="'1. Présentation'!A72" display="H CM" xr:uid="{00000000-0004-0000-0500-00001A000000}"/>
    <hyperlink ref="U100:U102" location="'1. Présentation'!A73" display="Total étudiant" xr:uid="{00000000-0004-0000-0500-00001B000000}"/>
    <hyperlink ref="I140:I144" location="'1. Présentation'!A69" display="Seuil de dédoublement (TP/TD)" xr:uid="{00000000-0004-0000-0500-00001C000000}"/>
    <hyperlink ref="J140:J144" location="'1. Présentation'!A70" display="Capacité totale de l'UE" xr:uid="{00000000-0004-0000-0500-00001D000000}"/>
    <hyperlink ref="K140:K144" location="'1. Présentation'!A71" display="Nombre d'inscrits dans l'UE en N-1" xr:uid="{00000000-0004-0000-0500-00001E000000}"/>
    <hyperlink ref="AD139:AG139" location="'1. Présentation'!A77" display="Répartition  des heures si co-accréditation ou partenariat" xr:uid="{00000000-0004-0000-0500-00001F000000}"/>
    <hyperlink ref="AH140:AH141" location="'1. Présentation'!A78" display="Responsable" xr:uid="{00000000-0004-0000-0500-000020000000}"/>
    <hyperlink ref="AI140:AM141" location="'1. Présentation'!A79" display="Mutualisation ECUE" xr:uid="{00000000-0004-0000-0500-000021000000}"/>
    <hyperlink ref="AN140:AV140" location="'1. Présentation'!A80" display="Modalités de contrôle des connaissances" xr:uid="{00000000-0004-0000-0500-000022000000}"/>
    <hyperlink ref="AZ140:AZ144" location="'1. Présentation'!A82" display="Compétences visées" xr:uid="{00000000-0004-0000-0500-000023000000}"/>
    <hyperlink ref="A140:A144" location="'1. Présentation'!A63" display="Semestre" xr:uid="{00000000-0004-0000-0500-000024000000}"/>
    <hyperlink ref="B140:B144" location="'1. Présentation'!A64" display="'1. Présentation'!A64" xr:uid="{00000000-0004-0000-0500-000025000000}"/>
    <hyperlink ref="F143:F144" location="'1. Présentation'!A66" display="'1. Présentation'!A66" xr:uid="{00000000-0004-0000-0500-000026000000}"/>
    <hyperlink ref="G140:G144" location="'1. Présentation'!A67" display="Intitulé de l'enseignement" xr:uid="{00000000-0004-0000-0500-000027000000}"/>
    <hyperlink ref="H140:H144" location="'1. Présentation'!A68" display="ECTS (=Coefficient)" xr:uid="{00000000-0004-0000-0500-000028000000}"/>
    <hyperlink ref="L142:T144" location="'1. Présentation'!A72" display="H CM" xr:uid="{00000000-0004-0000-0500-000029000000}"/>
    <hyperlink ref="U142:U144" location="'1. Présentation'!A73" display="Total étudiant" xr:uid="{00000000-0004-0000-0500-00002A000000}"/>
    <hyperlink ref="I169:I173" location="'1. Présentation'!A69" display="Seuil de dédoublement (TP/TD)" xr:uid="{00000000-0004-0000-0500-00002B000000}"/>
    <hyperlink ref="J169:J173" location="'1. Présentation'!A70" display="Capacité totale de l'UE" xr:uid="{00000000-0004-0000-0500-00002C000000}"/>
    <hyperlink ref="K169:K173" location="'1. Présentation'!A71" display="Nombre d'inscrits dans l'UE en N-1" xr:uid="{00000000-0004-0000-0500-00002D000000}"/>
    <hyperlink ref="AD168:AG168" location="'1. Présentation'!A77" display="Répartition  des heures si co-accréditation ou partenariat" xr:uid="{00000000-0004-0000-0500-00002E000000}"/>
    <hyperlink ref="AH169:AH170" location="'1. Présentation'!A78" display="Responsable" xr:uid="{00000000-0004-0000-0500-00002F000000}"/>
    <hyperlink ref="AI169:AM170" location="'1. Présentation'!A79" display="Mutualisation ECUE" xr:uid="{00000000-0004-0000-0500-000030000000}"/>
    <hyperlink ref="AN169:AV169" location="'1. Présentation'!A80" display="Modalités de contrôle des connaissances" xr:uid="{00000000-0004-0000-0500-000031000000}"/>
    <hyperlink ref="AZ169:AZ173" location="'1. Présentation'!A82" display="Compétences visées" xr:uid="{00000000-0004-0000-0500-000032000000}"/>
    <hyperlink ref="A169:A173" location="'1. Présentation'!A63" display="Semestre" xr:uid="{00000000-0004-0000-0500-000033000000}"/>
    <hyperlink ref="B169:B173" location="'1. Présentation'!A64" display="'1. Présentation'!A64" xr:uid="{00000000-0004-0000-0500-000034000000}"/>
    <hyperlink ref="F172:F173" location="'1. Présentation'!A66" display="'1. Présentation'!A66" xr:uid="{00000000-0004-0000-0500-000035000000}"/>
    <hyperlink ref="G169:G173" location="'1. Présentation'!A67" display="Intitulé de l'enseignement" xr:uid="{00000000-0004-0000-0500-000036000000}"/>
    <hyperlink ref="H169:H173" location="'1. Présentation'!A68" display="ECTS (=Coefficient)" xr:uid="{00000000-0004-0000-0500-000037000000}"/>
    <hyperlink ref="L171:T173" location="'1. Présentation'!A72" display="H CM" xr:uid="{00000000-0004-0000-0500-000038000000}"/>
    <hyperlink ref="U171:U173" location="'1. Présentation'!A73" display="Total étudiant" xr:uid="{00000000-0004-0000-0500-000039000000}"/>
    <hyperlink ref="D60:D61" location="'1. Présentation'!A65" display="Type" xr:uid="{00000000-0004-0000-0500-00003A000000}"/>
    <hyperlink ref="D101:D102" location="'1. Présentation'!A65" display="Type" xr:uid="{00000000-0004-0000-0500-00003B000000}"/>
    <hyperlink ref="D143:D144" location="'1. Présentation'!A65" display="Type" xr:uid="{00000000-0004-0000-0500-00003C000000}"/>
    <hyperlink ref="D172:D173" location="'1. Présentation'!A65" display="Type" xr:uid="{00000000-0004-0000-0500-00003D000000}"/>
    <hyperlink ref="AN98:AV98" location="'1. Présentation'!A80" display="Modalités de contrôle des connaissances" xr:uid="{00000000-0004-0000-0500-00003E000000}"/>
    <hyperlink ref="AN57:AV57" location="'1. Présentation'!A80" display="Modalités de contrôle des connaissances" xr:uid="{00000000-0004-0000-0500-00003F000000}"/>
  </hyperlinks>
  <pageMargins left="0.7" right="0.7" top="0.75" bottom="0.75" header="0.3" footer="0.3"/>
  <pageSetup paperSize="8" scale="51"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030A0"/>
  </sheetPr>
  <dimension ref="A1:L248"/>
  <sheetViews>
    <sheetView workbookViewId="0">
      <selection activeCell="I32" sqref="I32"/>
    </sheetView>
  </sheetViews>
  <sheetFormatPr baseColWidth="10" defaultColWidth="25.6640625" defaultRowHeight="14"/>
  <cols>
    <col min="1" max="1" width="21.83203125" customWidth="1"/>
    <col min="2" max="2" width="27.6640625" customWidth="1"/>
    <col min="3" max="3" width="14.33203125" customWidth="1"/>
    <col min="4" max="4" width="17" customWidth="1"/>
    <col min="5" max="5" width="16.5" customWidth="1"/>
    <col min="6" max="6" width="17.33203125" customWidth="1"/>
    <col min="8" max="8" width="16.6640625" customWidth="1"/>
  </cols>
  <sheetData>
    <row r="1" spans="1:12" ht="14.5" customHeight="1">
      <c r="A1" s="87"/>
      <c r="B1" s="528" t="s">
        <v>205</v>
      </c>
      <c r="C1" s="528"/>
      <c r="D1" s="528"/>
      <c r="E1" s="528"/>
      <c r="F1" s="528"/>
      <c r="G1" s="528"/>
      <c r="H1" s="42"/>
      <c r="I1" s="42"/>
      <c r="J1" s="42"/>
      <c r="K1" s="87"/>
      <c r="L1" s="87"/>
    </row>
    <row r="2" spans="1:12" ht="14.5" customHeight="1">
      <c r="A2" s="87"/>
      <c r="B2" s="528"/>
      <c r="C2" s="528"/>
      <c r="D2" s="528"/>
      <c r="E2" s="528"/>
      <c r="F2" s="528"/>
      <c r="G2" s="528"/>
      <c r="H2" s="42"/>
      <c r="I2" s="42"/>
      <c r="J2" s="42"/>
      <c r="K2" s="87"/>
      <c r="L2" s="87"/>
    </row>
    <row r="3" spans="1:12" ht="14.5" customHeight="1">
      <c r="A3" s="87"/>
      <c r="B3" s="528"/>
      <c r="C3" s="528"/>
      <c r="D3" s="528"/>
      <c r="E3" s="528"/>
      <c r="F3" s="528"/>
      <c r="G3" s="528"/>
      <c r="H3" s="42"/>
      <c r="I3" s="42"/>
      <c r="J3" s="42"/>
      <c r="K3" s="87"/>
      <c r="L3" s="87"/>
    </row>
    <row r="4" spans="1:12" ht="14.5" customHeight="1">
      <c r="A4" s="87"/>
      <c r="B4" s="528"/>
      <c r="C4" s="528"/>
      <c r="D4" s="528"/>
      <c r="E4" s="528"/>
      <c r="F4" s="528"/>
      <c r="G4" s="528"/>
      <c r="H4" s="42"/>
      <c r="I4" s="42"/>
      <c r="J4" s="42"/>
      <c r="K4" s="87"/>
      <c r="L4" s="87"/>
    </row>
    <row r="5" spans="1:12" ht="15">
      <c r="A5" s="87"/>
      <c r="B5" s="87"/>
      <c r="C5" s="87"/>
      <c r="D5" s="87"/>
      <c r="E5" s="87"/>
      <c r="F5" s="87"/>
      <c r="G5" s="87"/>
      <c r="H5" s="87"/>
      <c r="I5" s="87"/>
      <c r="J5" s="87"/>
      <c r="K5" s="87"/>
      <c r="L5" s="87"/>
    </row>
    <row r="6" spans="1:12" ht="14.5" customHeight="1">
      <c r="A6" s="87"/>
      <c r="B6" s="529" t="s">
        <v>92</v>
      </c>
      <c r="C6" s="529"/>
      <c r="D6" s="529"/>
      <c r="E6" s="529"/>
      <c r="F6" s="529"/>
      <c r="G6" s="529"/>
      <c r="H6" s="58"/>
      <c r="I6" s="58"/>
      <c r="J6" s="58"/>
      <c r="K6" s="87"/>
      <c r="L6" s="87"/>
    </row>
    <row r="7" spans="1:12" ht="14.5" customHeight="1">
      <c r="A7" s="87"/>
      <c r="B7" s="529"/>
      <c r="C7" s="529"/>
      <c r="D7" s="529"/>
      <c r="E7" s="529"/>
      <c r="F7" s="529"/>
      <c r="G7" s="529"/>
      <c r="H7" s="58"/>
      <c r="I7" s="58"/>
      <c r="J7" s="58"/>
      <c r="K7" s="87"/>
      <c r="L7" s="87"/>
    </row>
    <row r="8" spans="1:12" ht="14.5" customHeight="1">
      <c r="A8" s="87"/>
      <c r="B8" s="529"/>
      <c r="C8" s="529"/>
      <c r="D8" s="529"/>
      <c r="E8" s="529"/>
      <c r="F8" s="529"/>
      <c r="G8" s="529"/>
      <c r="H8" s="58"/>
      <c r="I8" s="58"/>
      <c r="J8" s="58"/>
      <c r="K8" s="87"/>
      <c r="L8" s="87"/>
    </row>
    <row r="9" spans="1:12" ht="14.5" customHeight="1">
      <c r="A9" s="87"/>
      <c r="B9" s="529"/>
      <c r="C9" s="529"/>
      <c r="D9" s="529"/>
      <c r="E9" s="529"/>
      <c r="F9" s="529"/>
      <c r="G9" s="529"/>
      <c r="H9" s="58"/>
      <c r="I9" s="58"/>
      <c r="J9" s="58"/>
      <c r="K9" s="87"/>
      <c r="L9" s="87"/>
    </row>
    <row r="10" spans="1:12" ht="15">
      <c r="A10" s="87"/>
      <c r="B10" s="87"/>
      <c r="C10" s="87"/>
      <c r="D10" s="87"/>
      <c r="E10" s="87"/>
      <c r="F10" s="87"/>
      <c r="G10" s="87"/>
      <c r="H10" s="87"/>
      <c r="I10" s="87"/>
      <c r="J10" s="87"/>
      <c r="K10" s="87"/>
      <c r="L10" s="87"/>
    </row>
    <row r="11" spans="1:12" ht="15">
      <c r="A11" s="41" t="s">
        <v>206</v>
      </c>
      <c r="B11" s="87"/>
      <c r="C11" s="87"/>
      <c r="D11" s="87"/>
      <c r="E11" s="87"/>
      <c r="F11" s="87"/>
      <c r="G11" s="87"/>
      <c r="H11" s="87"/>
      <c r="I11" s="87"/>
      <c r="J11" s="87"/>
      <c r="K11" s="87"/>
      <c r="L11" s="87"/>
    </row>
    <row r="12" spans="1:12" ht="15">
      <c r="A12" s="530" t="s">
        <v>207</v>
      </c>
      <c r="B12" s="530"/>
      <c r="C12" s="530"/>
      <c r="D12" s="530"/>
      <c r="E12" s="530"/>
      <c r="F12" s="530"/>
      <c r="G12" s="530"/>
      <c r="H12" s="530"/>
      <c r="I12" s="530"/>
      <c r="J12" s="530"/>
      <c r="K12" s="530"/>
      <c r="L12" s="530"/>
    </row>
    <row r="13" spans="1:12" ht="79.25" customHeight="1">
      <c r="A13" s="63" t="s">
        <v>208</v>
      </c>
      <c r="B13" s="63" t="s">
        <v>147</v>
      </c>
      <c r="C13" s="64" t="s">
        <v>65</v>
      </c>
      <c r="D13" s="63" t="s">
        <v>209</v>
      </c>
      <c r="E13" s="64" t="s">
        <v>192</v>
      </c>
      <c r="F13" s="63" t="s">
        <v>210</v>
      </c>
      <c r="G13" s="63" t="s">
        <v>70</v>
      </c>
      <c r="H13" s="63" t="s">
        <v>61</v>
      </c>
      <c r="I13" s="63" t="s">
        <v>211</v>
      </c>
      <c r="J13" s="63" t="s">
        <v>212</v>
      </c>
      <c r="K13" s="87"/>
      <c r="L13" s="87"/>
    </row>
    <row r="14" spans="1:12" ht="20" customHeight="1">
      <c r="A14" s="91"/>
      <c r="B14" s="91"/>
      <c r="C14" s="65"/>
      <c r="D14" s="65"/>
      <c r="E14" s="65"/>
      <c r="F14" s="66"/>
      <c r="G14" s="66"/>
      <c r="H14" s="66"/>
      <c r="I14" s="66"/>
      <c r="J14" s="66"/>
      <c r="K14" s="87"/>
      <c r="L14" s="87"/>
    </row>
    <row r="15" spans="1:12" ht="20" customHeight="1">
      <c r="A15" s="91"/>
      <c r="B15" s="91"/>
      <c r="C15" s="65"/>
      <c r="D15" s="65"/>
      <c r="E15" s="65"/>
      <c r="F15" s="66"/>
      <c r="G15" s="66"/>
      <c r="H15" s="66"/>
      <c r="I15" s="66"/>
      <c r="J15" s="66"/>
      <c r="K15" s="87"/>
      <c r="L15" s="87"/>
    </row>
    <row r="16" spans="1:12" ht="15">
      <c r="A16" s="91"/>
      <c r="B16" s="91"/>
      <c r="C16" s="65"/>
      <c r="D16" s="65"/>
      <c r="E16" s="65"/>
      <c r="F16" s="66"/>
      <c r="G16" s="66"/>
      <c r="H16" s="66"/>
      <c r="I16" s="66"/>
      <c r="J16" s="66"/>
    </row>
    <row r="17" spans="1:10" ht="15">
      <c r="A17" s="91"/>
      <c r="B17" s="91"/>
      <c r="C17" s="93"/>
      <c r="D17" s="93"/>
      <c r="E17" s="93"/>
      <c r="F17" s="93"/>
      <c r="G17" s="97"/>
      <c r="H17" s="97"/>
      <c r="I17" s="97"/>
      <c r="J17" s="97"/>
    </row>
    <row r="18" spans="1:10" ht="15">
      <c r="A18" s="91"/>
      <c r="B18" s="91"/>
      <c r="C18" s="93"/>
      <c r="D18" s="93"/>
      <c r="E18" s="93"/>
      <c r="F18" s="93"/>
      <c r="G18" s="97"/>
      <c r="H18" s="97"/>
      <c r="I18" s="97"/>
      <c r="J18" s="97"/>
    </row>
    <row r="19" spans="1:10" ht="15">
      <c r="A19" s="91"/>
      <c r="B19" s="91"/>
      <c r="C19" s="93"/>
      <c r="D19" s="93"/>
      <c r="E19" s="93"/>
      <c r="F19" s="93"/>
      <c r="G19" s="97"/>
      <c r="H19" s="97"/>
      <c r="I19" s="97"/>
      <c r="J19" s="97"/>
    </row>
    <row r="20" spans="1:10" ht="15">
      <c r="A20" s="91"/>
      <c r="B20" s="91"/>
      <c r="C20" s="93"/>
      <c r="D20" s="93"/>
      <c r="E20" s="93"/>
      <c r="F20" s="93"/>
      <c r="G20" s="97"/>
      <c r="H20" s="97"/>
      <c r="I20" s="97"/>
      <c r="J20" s="97"/>
    </row>
    <row r="21" spans="1:10" ht="15">
      <c r="A21" s="91"/>
      <c r="B21" s="91"/>
      <c r="C21" s="93"/>
      <c r="D21" s="93"/>
      <c r="E21" s="93"/>
      <c r="F21" s="93"/>
      <c r="G21" s="97"/>
      <c r="H21" s="97"/>
      <c r="I21" s="97"/>
      <c r="J21" s="97"/>
    </row>
    <row r="22" spans="1:10" ht="15">
      <c r="A22" s="91"/>
      <c r="B22" s="91"/>
      <c r="C22" s="93"/>
      <c r="D22" s="93"/>
      <c r="E22" s="93"/>
      <c r="F22" s="93"/>
      <c r="G22" s="97"/>
      <c r="H22" s="97"/>
      <c r="I22" s="97"/>
      <c r="J22" s="97"/>
    </row>
    <row r="23" spans="1:10" ht="15">
      <c r="A23" s="91"/>
      <c r="B23" s="91"/>
      <c r="C23" s="93"/>
      <c r="D23" s="93"/>
      <c r="E23" s="93"/>
      <c r="F23" s="93"/>
      <c r="G23" s="97"/>
      <c r="H23" s="97"/>
      <c r="I23" s="97"/>
      <c r="J23" s="97"/>
    </row>
    <row r="24" spans="1:10" ht="15">
      <c r="A24" s="91"/>
      <c r="B24" s="91"/>
      <c r="C24" s="91"/>
      <c r="D24" s="91"/>
      <c r="E24" s="91"/>
      <c r="F24" s="91"/>
      <c r="G24" s="91"/>
      <c r="H24" s="91"/>
      <c r="I24" s="91"/>
      <c r="J24" s="91"/>
    </row>
    <row r="25" spans="1:10" ht="15">
      <c r="A25" s="91"/>
      <c r="B25" s="91"/>
      <c r="C25" s="91"/>
      <c r="D25" s="91"/>
      <c r="E25" s="91"/>
      <c r="F25" s="91"/>
      <c r="G25" s="91"/>
      <c r="H25" s="91"/>
      <c r="I25" s="91"/>
      <c r="J25" s="91"/>
    </row>
    <row r="26" spans="1:10" ht="15">
      <c r="A26" s="91"/>
      <c r="B26" s="91"/>
      <c r="C26" s="91"/>
      <c r="D26" s="91"/>
      <c r="E26" s="91"/>
      <c r="F26" s="91"/>
      <c r="G26" s="91"/>
      <c r="H26" s="91"/>
      <c r="I26" s="91"/>
      <c r="J26" s="91"/>
    </row>
    <row r="27" spans="1:10" ht="15">
      <c r="A27" s="91"/>
      <c r="B27" s="91"/>
      <c r="C27" s="91"/>
      <c r="D27" s="91"/>
      <c r="E27" s="91"/>
      <c r="F27" s="91"/>
      <c r="G27" s="91"/>
      <c r="H27" s="91"/>
      <c r="I27" s="91"/>
      <c r="J27" s="91"/>
    </row>
    <row r="28" spans="1:10" ht="15">
      <c r="A28" s="91"/>
      <c r="B28" s="91"/>
      <c r="C28" s="91"/>
      <c r="D28" s="91"/>
      <c r="E28" s="91"/>
      <c r="F28" s="91"/>
      <c r="G28" s="91"/>
      <c r="H28" s="91"/>
      <c r="I28" s="91"/>
      <c r="J28" s="91"/>
    </row>
    <row r="29" spans="1:10" ht="15">
      <c r="A29" s="91"/>
      <c r="B29" s="91"/>
      <c r="C29" s="91"/>
      <c r="D29" s="91"/>
      <c r="E29" s="91"/>
      <c r="F29" s="91"/>
      <c r="G29" s="91"/>
      <c r="H29" s="91"/>
      <c r="I29" s="91"/>
      <c r="J29" s="91"/>
    </row>
    <row r="30" spans="1:10" ht="15">
      <c r="A30" s="91"/>
      <c r="B30" s="91"/>
      <c r="C30" s="91"/>
      <c r="D30" s="91"/>
      <c r="E30" s="91"/>
      <c r="F30" s="91"/>
      <c r="G30" s="91"/>
      <c r="H30" s="91"/>
      <c r="I30" s="91"/>
      <c r="J30" s="91"/>
    </row>
    <row r="31" spans="1:10" ht="15">
      <c r="A31" s="91"/>
      <c r="B31" s="91"/>
      <c r="C31" s="91"/>
      <c r="D31" s="91"/>
      <c r="E31" s="91"/>
      <c r="F31" s="91"/>
      <c r="G31" s="91"/>
      <c r="H31" s="91"/>
      <c r="I31" s="91"/>
      <c r="J31" s="91"/>
    </row>
    <row r="32" spans="1:10" ht="15">
      <c r="A32" s="91"/>
      <c r="B32" s="91"/>
      <c r="C32" s="91"/>
      <c r="D32" s="91"/>
      <c r="E32" s="91"/>
      <c r="F32" s="91"/>
      <c r="G32" s="91"/>
      <c r="H32" s="91"/>
      <c r="I32" s="91"/>
      <c r="J32" s="91"/>
    </row>
    <row r="33" spans="1:10" ht="15">
      <c r="A33" s="91"/>
      <c r="B33" s="91"/>
      <c r="C33" s="91"/>
      <c r="D33" s="91"/>
      <c r="E33" s="91"/>
      <c r="F33" s="91"/>
      <c r="G33" s="91"/>
      <c r="H33" s="91"/>
      <c r="I33" s="91"/>
      <c r="J33" s="91"/>
    </row>
    <row r="34" spans="1:10" ht="15">
      <c r="A34" s="91"/>
      <c r="B34" s="91"/>
      <c r="C34" s="91"/>
      <c r="D34" s="91"/>
      <c r="E34" s="91"/>
      <c r="F34" s="91"/>
      <c r="G34" s="91"/>
      <c r="H34" s="91"/>
      <c r="I34" s="91"/>
      <c r="J34" s="91"/>
    </row>
    <row r="35" spans="1:10" ht="15">
      <c r="A35" s="91"/>
      <c r="B35" s="91"/>
      <c r="C35" s="91"/>
      <c r="D35" s="91"/>
      <c r="E35" s="91"/>
      <c r="F35" s="91"/>
      <c r="G35" s="91"/>
      <c r="H35" s="91"/>
      <c r="I35" s="91"/>
      <c r="J35" s="91"/>
    </row>
    <row r="36" spans="1:10" ht="15">
      <c r="A36" s="91"/>
      <c r="B36" s="91"/>
      <c r="C36" s="91"/>
      <c r="D36" s="91"/>
      <c r="E36" s="91"/>
      <c r="F36" s="91"/>
      <c r="G36" s="91"/>
      <c r="H36" s="91"/>
      <c r="I36" s="91"/>
      <c r="J36" s="91"/>
    </row>
    <row r="37" spans="1:10" ht="15">
      <c r="A37" s="91"/>
      <c r="B37" s="91"/>
      <c r="C37" s="91"/>
      <c r="D37" s="91"/>
      <c r="E37" s="91"/>
      <c r="F37" s="91"/>
      <c r="G37" s="91"/>
      <c r="H37" s="91"/>
      <c r="I37" s="91"/>
      <c r="J37" s="91"/>
    </row>
    <row r="38" spans="1:10" ht="15">
      <c r="A38" s="91"/>
      <c r="B38" s="91"/>
      <c r="C38" s="91"/>
      <c r="D38" s="91"/>
      <c r="E38" s="91"/>
      <c r="F38" s="91"/>
      <c r="G38" s="91"/>
      <c r="H38" s="91"/>
      <c r="I38" s="91"/>
      <c r="J38" s="91"/>
    </row>
    <row r="39" spans="1:10" ht="15">
      <c r="A39" s="91"/>
      <c r="B39" s="91"/>
      <c r="C39" s="91"/>
      <c r="D39" s="91"/>
      <c r="E39" s="91"/>
      <c r="F39" s="91"/>
      <c r="G39" s="91"/>
      <c r="H39" s="91"/>
      <c r="I39" s="91"/>
      <c r="J39" s="91"/>
    </row>
    <row r="40" spans="1:10" ht="15">
      <c r="A40" s="91"/>
      <c r="B40" s="91"/>
      <c r="C40" s="91"/>
      <c r="D40" s="91"/>
      <c r="E40" s="91"/>
      <c r="F40" s="91"/>
      <c r="G40" s="91"/>
      <c r="H40" s="91"/>
      <c r="I40" s="91"/>
      <c r="J40" s="91"/>
    </row>
    <row r="41" spans="1:10" ht="15">
      <c r="A41" s="91"/>
      <c r="B41" s="91"/>
      <c r="C41" s="91"/>
      <c r="D41" s="91"/>
      <c r="E41" s="91"/>
      <c r="F41" s="91"/>
      <c r="G41" s="91"/>
      <c r="H41" s="91"/>
      <c r="I41" s="91"/>
      <c r="J41" s="91"/>
    </row>
    <row r="42" spans="1:10" ht="15">
      <c r="A42" s="91"/>
      <c r="B42" s="91"/>
      <c r="C42" s="91"/>
      <c r="D42" s="91"/>
      <c r="E42" s="91"/>
      <c r="F42" s="91"/>
      <c r="G42" s="91"/>
      <c r="H42" s="91"/>
      <c r="I42" s="91"/>
      <c r="J42" s="91"/>
    </row>
    <row r="43" spans="1:10" ht="15">
      <c r="A43" s="91"/>
      <c r="B43" s="91"/>
      <c r="C43" s="91"/>
      <c r="D43" s="91"/>
      <c r="E43" s="91"/>
      <c r="F43" s="91"/>
      <c r="G43" s="91"/>
      <c r="H43" s="91"/>
      <c r="I43" s="91"/>
      <c r="J43" s="91"/>
    </row>
    <row r="44" spans="1:10" ht="15">
      <c r="A44" s="91"/>
      <c r="B44" s="91"/>
      <c r="C44" s="91"/>
      <c r="D44" s="91"/>
      <c r="E44" s="91"/>
      <c r="F44" s="91"/>
      <c r="G44" s="91"/>
      <c r="H44" s="91"/>
      <c r="I44" s="91"/>
      <c r="J44" s="91"/>
    </row>
    <row r="45" spans="1:10" ht="15">
      <c r="A45" s="91"/>
      <c r="B45" s="91"/>
      <c r="C45" s="91"/>
      <c r="D45" s="91"/>
      <c r="E45" s="91"/>
      <c r="F45" s="91"/>
      <c r="G45" s="91"/>
      <c r="H45" s="91"/>
      <c r="I45" s="91"/>
      <c r="J45" s="91"/>
    </row>
    <row r="46" spans="1:10" ht="15">
      <c r="A46" s="91"/>
      <c r="B46" s="91"/>
      <c r="C46" s="91"/>
      <c r="D46" s="91"/>
      <c r="E46" s="91"/>
      <c r="F46" s="91"/>
      <c r="G46" s="91"/>
      <c r="H46" s="91"/>
      <c r="I46" s="91"/>
      <c r="J46" s="91"/>
    </row>
    <row r="47" spans="1:10" ht="15">
      <c r="A47" s="91"/>
      <c r="B47" s="91"/>
      <c r="C47" s="91"/>
      <c r="D47" s="91"/>
      <c r="E47" s="91"/>
      <c r="F47" s="91"/>
      <c r="G47" s="91"/>
      <c r="H47" s="91"/>
      <c r="I47" s="91"/>
      <c r="J47" s="91"/>
    </row>
    <row r="48" spans="1:10" ht="15">
      <c r="A48" s="91"/>
      <c r="B48" s="91"/>
      <c r="C48" s="91"/>
      <c r="D48" s="91"/>
      <c r="E48" s="91"/>
      <c r="F48" s="91"/>
      <c r="G48" s="91"/>
      <c r="H48" s="91"/>
      <c r="I48" s="91"/>
      <c r="J48" s="91"/>
    </row>
    <row r="49" spans="1:10" ht="15">
      <c r="A49" s="91"/>
      <c r="B49" s="91"/>
      <c r="C49" s="91"/>
      <c r="D49" s="91"/>
      <c r="E49" s="91"/>
      <c r="F49" s="91"/>
      <c r="G49" s="91"/>
      <c r="H49" s="91"/>
      <c r="I49" s="91"/>
      <c r="J49" s="91"/>
    </row>
    <row r="50" spans="1:10" ht="15">
      <c r="A50" s="91"/>
      <c r="B50" s="91"/>
      <c r="C50" s="91"/>
      <c r="D50" s="91"/>
      <c r="E50" s="91"/>
      <c r="F50" s="91"/>
      <c r="G50" s="91"/>
      <c r="H50" s="91"/>
      <c r="I50" s="91"/>
      <c r="J50" s="91"/>
    </row>
    <row r="51" spans="1:10" ht="15">
      <c r="A51" s="91"/>
      <c r="B51" s="91"/>
      <c r="C51" s="91"/>
      <c r="D51" s="91"/>
      <c r="E51" s="91"/>
      <c r="F51" s="91"/>
      <c r="G51" s="91"/>
      <c r="H51" s="91"/>
      <c r="I51" s="91"/>
      <c r="J51" s="91"/>
    </row>
    <row r="52" spans="1:10" ht="15">
      <c r="A52" s="91"/>
      <c r="B52" s="91"/>
      <c r="C52" s="91"/>
      <c r="D52" s="91"/>
      <c r="E52" s="91"/>
      <c r="F52" s="91"/>
      <c r="G52" s="91"/>
      <c r="H52" s="91"/>
      <c r="I52" s="91"/>
      <c r="J52" s="91"/>
    </row>
    <row r="53" spans="1:10" ht="15">
      <c r="A53" s="91"/>
      <c r="B53" s="91"/>
      <c r="C53" s="91"/>
      <c r="D53" s="91"/>
      <c r="E53" s="91"/>
      <c r="F53" s="91"/>
      <c r="G53" s="91"/>
      <c r="H53" s="91"/>
      <c r="I53" s="91"/>
      <c r="J53" s="91"/>
    </row>
    <row r="54" spans="1:10" ht="15">
      <c r="A54" s="91"/>
      <c r="B54" s="91"/>
      <c r="C54" s="91"/>
      <c r="D54" s="91"/>
      <c r="E54" s="91"/>
      <c r="F54" s="91"/>
      <c r="G54" s="91"/>
      <c r="H54" s="91"/>
      <c r="I54" s="91"/>
      <c r="J54" s="91"/>
    </row>
    <row r="55" spans="1:10" ht="15">
      <c r="A55" s="91"/>
      <c r="B55" s="91"/>
      <c r="C55" s="91"/>
      <c r="D55" s="91"/>
      <c r="E55" s="91"/>
      <c r="F55" s="91"/>
      <c r="G55" s="91"/>
      <c r="H55" s="91"/>
      <c r="I55" s="91"/>
      <c r="J55" s="91"/>
    </row>
    <row r="56" spans="1:10" ht="15">
      <c r="A56" s="91"/>
      <c r="B56" s="91"/>
      <c r="C56" s="91"/>
      <c r="D56" s="91"/>
      <c r="E56" s="91"/>
      <c r="F56" s="91"/>
      <c r="G56" s="91"/>
      <c r="H56" s="91"/>
      <c r="I56" s="91"/>
      <c r="J56" s="91"/>
    </row>
    <row r="57" spans="1:10" ht="15">
      <c r="A57" s="91"/>
      <c r="B57" s="91"/>
      <c r="C57" s="91"/>
      <c r="D57" s="91"/>
      <c r="E57" s="91"/>
      <c r="F57" s="91"/>
      <c r="G57" s="91"/>
      <c r="H57" s="91"/>
      <c r="I57" s="91"/>
      <c r="J57" s="91"/>
    </row>
    <row r="58" spans="1:10" ht="15">
      <c r="A58" s="91"/>
      <c r="B58" s="91"/>
      <c r="C58" s="91"/>
      <c r="D58" s="91"/>
      <c r="E58" s="91"/>
      <c r="F58" s="91"/>
      <c r="G58" s="91"/>
      <c r="H58" s="91"/>
      <c r="I58" s="91"/>
      <c r="J58" s="91"/>
    </row>
    <row r="59" spans="1:10" ht="15">
      <c r="A59" s="91"/>
      <c r="B59" s="91"/>
      <c r="C59" s="91"/>
      <c r="D59" s="91"/>
      <c r="E59" s="91"/>
      <c r="F59" s="91"/>
      <c r="G59" s="91"/>
      <c r="H59" s="91"/>
      <c r="I59" s="91"/>
      <c r="J59" s="91"/>
    </row>
    <row r="60" spans="1:10" ht="15">
      <c r="A60" s="91"/>
      <c r="B60" s="91"/>
      <c r="C60" s="91"/>
      <c r="D60" s="91"/>
      <c r="E60" s="91"/>
      <c r="F60" s="91"/>
      <c r="G60" s="91"/>
      <c r="H60" s="91"/>
      <c r="I60" s="91"/>
      <c r="J60" s="91"/>
    </row>
    <row r="61" spans="1:10" ht="15">
      <c r="A61" s="91"/>
      <c r="B61" s="91"/>
      <c r="C61" s="91"/>
      <c r="D61" s="91"/>
      <c r="E61" s="91"/>
      <c r="F61" s="91"/>
      <c r="G61" s="91"/>
      <c r="H61" s="91"/>
      <c r="I61" s="91"/>
      <c r="J61" s="91"/>
    </row>
    <row r="62" spans="1:10" ht="15">
      <c r="A62" s="91"/>
      <c r="B62" s="91"/>
      <c r="C62" s="91"/>
      <c r="D62" s="91"/>
      <c r="E62" s="91"/>
      <c r="F62" s="91"/>
      <c r="G62" s="91"/>
      <c r="H62" s="91"/>
      <c r="I62" s="91"/>
      <c r="J62" s="91"/>
    </row>
    <row r="63" spans="1:10" ht="15">
      <c r="A63" s="91"/>
      <c r="B63" s="91"/>
      <c r="C63" s="91"/>
      <c r="D63" s="91"/>
      <c r="E63" s="91"/>
      <c r="F63" s="91"/>
      <c r="G63" s="91"/>
      <c r="H63" s="91"/>
      <c r="I63" s="91"/>
      <c r="J63" s="91"/>
    </row>
    <row r="64" spans="1:10" ht="15">
      <c r="A64" s="91"/>
      <c r="B64" s="91"/>
      <c r="C64" s="91"/>
      <c r="D64" s="91"/>
      <c r="E64" s="91"/>
      <c r="F64" s="91"/>
      <c r="G64" s="91"/>
      <c r="H64" s="91"/>
      <c r="I64" s="91"/>
      <c r="J64" s="91"/>
    </row>
    <row r="65" spans="1:10" ht="15">
      <c r="A65" s="91"/>
      <c r="B65" s="91"/>
      <c r="C65" s="91"/>
      <c r="D65" s="91"/>
      <c r="E65" s="91"/>
      <c r="F65" s="91"/>
      <c r="G65" s="91"/>
      <c r="H65" s="91"/>
      <c r="I65" s="91"/>
      <c r="J65" s="91"/>
    </row>
    <row r="66" spans="1:10" ht="15">
      <c r="A66" s="91"/>
      <c r="B66" s="91"/>
      <c r="C66" s="91"/>
      <c r="D66" s="91"/>
      <c r="E66" s="91"/>
      <c r="F66" s="91"/>
      <c r="G66" s="91"/>
      <c r="H66" s="91"/>
      <c r="I66" s="91"/>
      <c r="J66" s="91"/>
    </row>
    <row r="67" spans="1:10" ht="15">
      <c r="A67" s="91"/>
      <c r="B67" s="91"/>
      <c r="C67" s="91"/>
      <c r="D67" s="91"/>
      <c r="E67" s="91"/>
      <c r="F67" s="91"/>
      <c r="G67" s="91"/>
      <c r="H67" s="91"/>
      <c r="I67" s="91"/>
      <c r="J67" s="91"/>
    </row>
    <row r="68" spans="1:10" ht="15">
      <c r="A68" s="91"/>
      <c r="B68" s="91"/>
      <c r="C68" s="91"/>
      <c r="D68" s="91"/>
      <c r="E68" s="91"/>
      <c r="F68" s="91"/>
      <c r="G68" s="91"/>
      <c r="H68" s="91"/>
      <c r="I68" s="91"/>
      <c r="J68" s="91"/>
    </row>
    <row r="69" spans="1:10" ht="15">
      <c r="A69" s="91"/>
      <c r="B69" s="91"/>
      <c r="C69" s="91"/>
      <c r="D69" s="91"/>
      <c r="E69" s="91"/>
      <c r="F69" s="91"/>
      <c r="G69" s="91"/>
      <c r="H69" s="91"/>
      <c r="I69" s="91"/>
      <c r="J69" s="91"/>
    </row>
    <row r="70" spans="1:10" ht="15">
      <c r="A70" s="91"/>
      <c r="B70" s="91"/>
      <c r="C70" s="91"/>
      <c r="D70" s="91"/>
      <c r="E70" s="91"/>
      <c r="F70" s="91"/>
      <c r="G70" s="91"/>
      <c r="H70" s="91"/>
      <c r="I70" s="91"/>
      <c r="J70" s="91"/>
    </row>
    <row r="71" spans="1:10" ht="15">
      <c r="A71" s="91"/>
      <c r="B71" s="91"/>
      <c r="C71" s="91"/>
      <c r="D71" s="91"/>
      <c r="E71" s="91"/>
      <c r="F71" s="91"/>
      <c r="G71" s="91"/>
      <c r="H71" s="91"/>
      <c r="I71" s="91"/>
      <c r="J71" s="91"/>
    </row>
    <row r="72" spans="1:10" ht="15">
      <c r="A72" s="91"/>
      <c r="B72" s="91"/>
      <c r="C72" s="91"/>
      <c r="D72" s="91"/>
      <c r="E72" s="91"/>
      <c r="F72" s="91"/>
      <c r="G72" s="91"/>
      <c r="H72" s="91"/>
      <c r="I72" s="91"/>
      <c r="J72" s="91"/>
    </row>
    <row r="73" spans="1:10" ht="15">
      <c r="A73" s="91"/>
      <c r="B73" s="91"/>
      <c r="C73" s="91"/>
      <c r="D73" s="91"/>
      <c r="E73" s="91"/>
      <c r="F73" s="91"/>
      <c r="G73" s="91"/>
      <c r="H73" s="91"/>
      <c r="I73" s="91"/>
      <c r="J73" s="91"/>
    </row>
    <row r="74" spans="1:10" ht="15">
      <c r="A74" s="91"/>
      <c r="B74" s="91"/>
      <c r="C74" s="91"/>
      <c r="D74" s="91"/>
      <c r="E74" s="91"/>
      <c r="F74" s="91"/>
      <c r="G74" s="91"/>
      <c r="H74" s="91"/>
      <c r="I74" s="91"/>
      <c r="J74" s="91"/>
    </row>
    <row r="75" spans="1:10" ht="15">
      <c r="A75" s="91"/>
      <c r="B75" s="91"/>
      <c r="C75" s="91"/>
      <c r="D75" s="91"/>
      <c r="E75" s="91"/>
      <c r="F75" s="91"/>
      <c r="G75" s="91"/>
      <c r="H75" s="91"/>
      <c r="I75" s="91"/>
      <c r="J75" s="91"/>
    </row>
    <row r="76" spans="1:10" ht="15">
      <c r="A76" s="91"/>
      <c r="B76" s="91"/>
      <c r="C76" s="91"/>
      <c r="D76" s="91"/>
      <c r="E76" s="91"/>
      <c r="F76" s="91"/>
      <c r="G76" s="91"/>
      <c r="H76" s="91"/>
      <c r="I76" s="91"/>
      <c r="J76" s="91"/>
    </row>
    <row r="77" spans="1:10" ht="15">
      <c r="A77" s="91"/>
      <c r="B77" s="91"/>
      <c r="C77" s="91"/>
      <c r="D77" s="91"/>
      <c r="E77" s="91"/>
      <c r="F77" s="91"/>
      <c r="G77" s="91"/>
      <c r="H77" s="91"/>
      <c r="I77" s="91"/>
      <c r="J77" s="91"/>
    </row>
    <row r="78" spans="1:10" ht="15">
      <c r="A78" s="91"/>
      <c r="B78" s="91"/>
      <c r="C78" s="91"/>
      <c r="D78" s="91"/>
      <c r="E78" s="91"/>
      <c r="F78" s="91"/>
      <c r="G78" s="91"/>
      <c r="H78" s="91"/>
      <c r="I78" s="91"/>
      <c r="J78" s="91"/>
    </row>
    <row r="79" spans="1:10" ht="15">
      <c r="A79" s="91"/>
      <c r="B79" s="91"/>
      <c r="C79" s="91"/>
      <c r="D79" s="91"/>
      <c r="E79" s="91"/>
      <c r="F79" s="91"/>
      <c r="G79" s="91"/>
      <c r="H79" s="91"/>
      <c r="I79" s="91"/>
      <c r="J79" s="91"/>
    </row>
    <row r="80" spans="1:10" ht="15">
      <c r="A80" s="91"/>
      <c r="B80" s="91"/>
      <c r="C80" s="91"/>
      <c r="D80" s="91"/>
      <c r="E80" s="91"/>
      <c r="F80" s="91"/>
      <c r="G80" s="91"/>
      <c r="H80" s="91"/>
      <c r="I80" s="91"/>
      <c r="J80" s="91"/>
    </row>
    <row r="81" spans="1:10" ht="15">
      <c r="A81" s="91"/>
      <c r="B81" s="91"/>
      <c r="C81" s="91"/>
      <c r="D81" s="91"/>
      <c r="E81" s="91"/>
      <c r="F81" s="91"/>
      <c r="G81" s="91"/>
      <c r="H81" s="91"/>
      <c r="I81" s="91"/>
      <c r="J81" s="91"/>
    </row>
    <row r="82" spans="1:10" ht="15">
      <c r="A82" s="91"/>
      <c r="B82" s="91"/>
      <c r="C82" s="91"/>
      <c r="D82" s="91"/>
      <c r="E82" s="91"/>
      <c r="F82" s="91"/>
      <c r="G82" s="91"/>
      <c r="H82" s="91"/>
      <c r="I82" s="91"/>
      <c r="J82" s="91"/>
    </row>
    <row r="83" spans="1:10" ht="15">
      <c r="A83" s="91"/>
      <c r="B83" s="91"/>
      <c r="C83" s="91"/>
      <c r="D83" s="91"/>
      <c r="E83" s="91"/>
      <c r="F83" s="91"/>
      <c r="G83" s="91"/>
      <c r="H83" s="91"/>
      <c r="I83" s="91"/>
      <c r="J83" s="91"/>
    </row>
    <row r="84" spans="1:10" ht="15">
      <c r="A84" s="91"/>
      <c r="B84" s="91"/>
      <c r="C84" s="91"/>
      <c r="D84" s="91"/>
      <c r="E84" s="91"/>
      <c r="F84" s="91"/>
      <c r="G84" s="91"/>
      <c r="H84" s="91"/>
      <c r="I84" s="91"/>
      <c r="J84" s="91"/>
    </row>
    <row r="85" spans="1:10" ht="15">
      <c r="A85" s="91"/>
      <c r="B85" s="91"/>
      <c r="C85" s="91"/>
      <c r="D85" s="91"/>
      <c r="E85" s="91"/>
      <c r="F85" s="91"/>
      <c r="G85" s="91"/>
      <c r="H85" s="91"/>
      <c r="I85" s="91"/>
      <c r="J85" s="91"/>
    </row>
    <row r="86" spans="1:10" ht="15">
      <c r="A86" s="91"/>
      <c r="B86" s="91"/>
      <c r="C86" s="91"/>
      <c r="D86" s="91"/>
      <c r="E86" s="91"/>
      <c r="F86" s="91"/>
      <c r="G86" s="91"/>
      <c r="H86" s="91"/>
      <c r="I86" s="91"/>
      <c r="J86" s="91"/>
    </row>
    <row r="87" spans="1:10" ht="15">
      <c r="A87" s="91"/>
      <c r="B87" s="91"/>
      <c r="C87" s="91"/>
      <c r="D87" s="91"/>
      <c r="E87" s="91"/>
      <c r="F87" s="91"/>
      <c r="G87" s="91"/>
      <c r="H87" s="91"/>
      <c r="I87" s="91"/>
      <c r="J87" s="91"/>
    </row>
    <row r="88" spans="1:10" ht="15">
      <c r="A88" s="91"/>
      <c r="B88" s="91"/>
      <c r="C88" s="91"/>
      <c r="D88" s="91"/>
      <c r="E88" s="91"/>
      <c r="F88" s="91"/>
      <c r="G88" s="91"/>
      <c r="H88" s="91"/>
      <c r="I88" s="91"/>
      <c r="J88" s="91"/>
    </row>
    <row r="89" spans="1:10" ht="15">
      <c r="A89" s="91"/>
      <c r="B89" s="91"/>
      <c r="C89" s="91"/>
      <c r="D89" s="91"/>
      <c r="E89" s="91"/>
      <c r="F89" s="91"/>
      <c r="G89" s="91"/>
      <c r="H89" s="91"/>
      <c r="I89" s="91"/>
      <c r="J89" s="91"/>
    </row>
    <row r="90" spans="1:10" ht="15">
      <c r="A90" s="91"/>
      <c r="B90" s="91"/>
      <c r="C90" s="91"/>
      <c r="D90" s="91"/>
      <c r="E90" s="91"/>
      <c r="F90" s="91"/>
      <c r="G90" s="91"/>
      <c r="H90" s="91"/>
      <c r="I90" s="91"/>
      <c r="J90" s="91"/>
    </row>
    <row r="91" spans="1:10" ht="15">
      <c r="A91" s="91"/>
      <c r="B91" s="91"/>
      <c r="C91" s="91"/>
      <c r="D91" s="91"/>
      <c r="E91" s="91"/>
      <c r="F91" s="91"/>
      <c r="G91" s="91"/>
      <c r="H91" s="91"/>
      <c r="I91" s="91"/>
      <c r="J91" s="91"/>
    </row>
    <row r="92" spans="1:10" ht="15">
      <c r="A92" s="91"/>
      <c r="B92" s="91"/>
      <c r="C92" s="91"/>
      <c r="D92" s="91"/>
      <c r="E92" s="91"/>
      <c r="F92" s="91"/>
      <c r="G92" s="91"/>
      <c r="H92" s="91"/>
      <c r="I92" s="91"/>
      <c r="J92" s="91"/>
    </row>
    <row r="93" spans="1:10" ht="15">
      <c r="A93" s="91"/>
      <c r="B93" s="91"/>
      <c r="C93" s="91"/>
      <c r="D93" s="91"/>
      <c r="E93" s="91"/>
      <c r="F93" s="91"/>
      <c r="G93" s="91"/>
      <c r="H93" s="91"/>
      <c r="I93" s="91"/>
      <c r="J93" s="91"/>
    </row>
    <row r="94" spans="1:10" ht="15">
      <c r="A94" s="91"/>
      <c r="B94" s="91"/>
      <c r="C94" s="91"/>
      <c r="D94" s="91"/>
      <c r="E94" s="91"/>
      <c r="F94" s="91"/>
      <c r="G94" s="91"/>
      <c r="H94" s="91"/>
      <c r="I94" s="91"/>
      <c r="J94" s="91"/>
    </row>
    <row r="95" spans="1:10" ht="15">
      <c r="A95" s="91"/>
      <c r="B95" s="91"/>
      <c r="C95" s="91"/>
      <c r="D95" s="91"/>
      <c r="E95" s="91"/>
      <c r="F95" s="91"/>
      <c r="G95" s="91"/>
      <c r="H95" s="91"/>
      <c r="I95" s="91"/>
      <c r="J95" s="91"/>
    </row>
    <row r="96" spans="1:10" ht="15">
      <c r="A96" s="91"/>
      <c r="B96" s="91"/>
      <c r="C96" s="91"/>
      <c r="D96" s="91"/>
      <c r="E96" s="91"/>
      <c r="F96" s="91"/>
      <c r="G96" s="91"/>
      <c r="H96" s="91"/>
      <c r="I96" s="91"/>
      <c r="J96" s="91"/>
    </row>
    <row r="97" spans="1:10" ht="15">
      <c r="A97" s="91"/>
      <c r="B97" s="91"/>
      <c r="C97" s="91"/>
      <c r="D97" s="91"/>
      <c r="E97" s="91"/>
      <c r="F97" s="91"/>
      <c r="G97" s="91"/>
      <c r="H97" s="91"/>
      <c r="I97" s="91"/>
      <c r="J97" s="91"/>
    </row>
    <row r="98" spans="1:10" ht="15">
      <c r="A98" s="91"/>
      <c r="B98" s="91"/>
      <c r="C98" s="91"/>
      <c r="D98" s="91"/>
      <c r="E98" s="91"/>
      <c r="F98" s="91"/>
      <c r="G98" s="91"/>
      <c r="H98" s="91"/>
      <c r="I98" s="91"/>
      <c r="J98" s="91"/>
    </row>
    <row r="99" spans="1:10" ht="15">
      <c r="A99" s="91"/>
      <c r="B99" s="91"/>
      <c r="C99" s="91"/>
      <c r="D99" s="91"/>
      <c r="E99" s="91"/>
      <c r="F99" s="91"/>
      <c r="G99" s="91"/>
      <c r="H99" s="91"/>
      <c r="I99" s="91"/>
      <c r="J99" s="91"/>
    </row>
    <row r="100" spans="1:10" ht="15">
      <c r="A100" s="91"/>
      <c r="B100" s="91"/>
      <c r="C100" s="91"/>
      <c r="D100" s="91"/>
      <c r="E100" s="91"/>
      <c r="F100" s="91"/>
      <c r="G100" s="91"/>
      <c r="H100" s="91"/>
      <c r="I100" s="91"/>
      <c r="J100" s="91"/>
    </row>
    <row r="101" spans="1:10" ht="15">
      <c r="A101" s="91"/>
      <c r="B101" s="91"/>
      <c r="C101" s="91"/>
      <c r="D101" s="91"/>
      <c r="E101" s="91"/>
      <c r="F101" s="91"/>
      <c r="G101" s="91"/>
      <c r="H101" s="91"/>
      <c r="I101" s="91"/>
      <c r="J101" s="91"/>
    </row>
    <row r="102" spans="1:10" ht="15">
      <c r="A102" s="91"/>
      <c r="B102" s="91"/>
      <c r="C102" s="91"/>
      <c r="D102" s="91"/>
      <c r="E102" s="91"/>
      <c r="F102" s="91"/>
      <c r="G102" s="91"/>
      <c r="H102" s="91"/>
      <c r="I102" s="91"/>
      <c r="J102" s="91"/>
    </row>
    <row r="103" spans="1:10" ht="15">
      <c r="A103" s="91"/>
      <c r="B103" s="91"/>
      <c r="C103" s="91"/>
      <c r="D103" s="91"/>
      <c r="E103" s="91"/>
      <c r="F103" s="91"/>
      <c r="G103" s="91"/>
      <c r="H103" s="91"/>
      <c r="I103" s="91"/>
      <c r="J103" s="91"/>
    </row>
    <row r="104" spans="1:10" ht="15">
      <c r="A104" s="91"/>
      <c r="B104" s="91"/>
      <c r="C104" s="91"/>
      <c r="D104" s="91"/>
      <c r="E104" s="91"/>
      <c r="F104" s="91"/>
      <c r="G104" s="91"/>
      <c r="H104" s="91"/>
      <c r="I104" s="91"/>
      <c r="J104" s="91"/>
    </row>
    <row r="105" spans="1:10" ht="15">
      <c r="A105" s="91"/>
      <c r="B105" s="91"/>
      <c r="C105" s="91"/>
      <c r="D105" s="91"/>
      <c r="E105" s="91"/>
      <c r="F105" s="91"/>
      <c r="G105" s="91"/>
      <c r="H105" s="91"/>
      <c r="I105" s="91"/>
      <c r="J105" s="91"/>
    </row>
    <row r="106" spans="1:10" ht="15">
      <c r="A106" s="91"/>
      <c r="B106" s="91"/>
      <c r="C106" s="91"/>
      <c r="D106" s="91"/>
      <c r="E106" s="91"/>
      <c r="F106" s="91"/>
      <c r="G106" s="91"/>
      <c r="H106" s="91"/>
      <c r="I106" s="91"/>
      <c r="J106" s="91"/>
    </row>
    <row r="107" spans="1:10" ht="15">
      <c r="A107" s="91"/>
      <c r="B107" s="91"/>
      <c r="C107" s="91"/>
      <c r="D107" s="91"/>
      <c r="E107" s="91"/>
      <c r="F107" s="91"/>
      <c r="G107" s="91"/>
      <c r="H107" s="91"/>
      <c r="I107" s="91"/>
      <c r="J107" s="91"/>
    </row>
    <row r="108" spans="1:10" ht="15">
      <c r="A108" s="91"/>
      <c r="B108" s="91"/>
      <c r="C108" s="91"/>
      <c r="D108" s="91"/>
      <c r="E108" s="91"/>
      <c r="F108" s="91"/>
      <c r="G108" s="91"/>
      <c r="H108" s="91"/>
      <c r="I108" s="91"/>
      <c r="J108" s="91"/>
    </row>
    <row r="109" spans="1:10" ht="15">
      <c r="A109" s="91"/>
      <c r="B109" s="91"/>
      <c r="C109" s="91"/>
      <c r="D109" s="91"/>
      <c r="E109" s="91"/>
      <c r="F109" s="91"/>
      <c r="G109" s="91"/>
      <c r="H109" s="91"/>
      <c r="I109" s="91"/>
      <c r="J109" s="91"/>
    </row>
    <row r="110" spans="1:10" ht="15">
      <c r="A110" s="91"/>
      <c r="B110" s="91"/>
      <c r="C110" s="91"/>
      <c r="D110" s="91"/>
      <c r="E110" s="91"/>
      <c r="F110" s="91"/>
      <c r="G110" s="91"/>
      <c r="H110" s="91"/>
      <c r="I110" s="91"/>
      <c r="J110" s="91"/>
    </row>
    <row r="111" spans="1:10" ht="15">
      <c r="A111" s="91"/>
      <c r="B111" s="91"/>
      <c r="C111" s="91"/>
      <c r="D111" s="91"/>
      <c r="E111" s="91"/>
      <c r="F111" s="91"/>
      <c r="G111" s="91"/>
      <c r="H111" s="91"/>
      <c r="I111" s="91"/>
      <c r="J111" s="91"/>
    </row>
    <row r="112" spans="1:10" ht="15">
      <c r="A112" s="91"/>
      <c r="B112" s="91"/>
      <c r="C112" s="91"/>
      <c r="D112" s="91"/>
      <c r="E112" s="91"/>
      <c r="F112" s="91"/>
      <c r="G112" s="91"/>
      <c r="H112" s="91"/>
      <c r="I112" s="91"/>
      <c r="J112" s="91"/>
    </row>
    <row r="113" spans="1:10" ht="15">
      <c r="A113" s="91"/>
      <c r="B113" s="91"/>
      <c r="C113" s="91"/>
      <c r="D113" s="91"/>
      <c r="E113" s="91"/>
      <c r="F113" s="91"/>
      <c r="G113" s="91"/>
      <c r="H113" s="91"/>
      <c r="I113" s="91"/>
      <c r="J113" s="91"/>
    </row>
    <row r="114" spans="1:10" ht="15">
      <c r="A114" s="91"/>
      <c r="B114" s="91"/>
      <c r="C114" s="91"/>
      <c r="D114" s="91"/>
      <c r="E114" s="91"/>
      <c r="F114" s="91"/>
      <c r="G114" s="91"/>
      <c r="H114" s="91"/>
      <c r="I114" s="91"/>
      <c r="J114" s="91"/>
    </row>
    <row r="115" spans="1:10" ht="15">
      <c r="A115" s="91"/>
      <c r="B115" s="91"/>
      <c r="C115" s="91"/>
      <c r="D115" s="91"/>
      <c r="E115" s="91"/>
      <c r="F115" s="91"/>
      <c r="G115" s="91"/>
      <c r="H115" s="91"/>
      <c r="I115" s="91"/>
      <c r="J115" s="91"/>
    </row>
    <row r="116" spans="1:10" ht="15">
      <c r="A116" s="91"/>
      <c r="B116" s="91"/>
      <c r="C116" s="91"/>
      <c r="D116" s="91"/>
      <c r="E116" s="91"/>
      <c r="F116" s="91"/>
      <c r="G116" s="91"/>
      <c r="H116" s="91"/>
      <c r="I116" s="91"/>
      <c r="J116" s="91"/>
    </row>
    <row r="117" spans="1:10" ht="15">
      <c r="A117" s="91"/>
      <c r="B117" s="91"/>
      <c r="C117" s="91"/>
      <c r="D117" s="91"/>
      <c r="E117" s="91"/>
      <c r="F117" s="91"/>
      <c r="G117" s="91"/>
      <c r="H117" s="91"/>
      <c r="I117" s="91"/>
      <c r="J117" s="91"/>
    </row>
    <row r="118" spans="1:10" ht="15">
      <c r="A118" s="91"/>
      <c r="B118" s="91"/>
      <c r="C118" s="91"/>
      <c r="D118" s="91"/>
      <c r="E118" s="91"/>
      <c r="F118" s="91"/>
      <c r="G118" s="91"/>
      <c r="H118" s="91"/>
      <c r="I118" s="91"/>
      <c r="J118" s="91"/>
    </row>
    <row r="119" spans="1:10" ht="15">
      <c r="A119" s="91"/>
      <c r="B119" s="91"/>
      <c r="C119" s="91"/>
      <c r="D119" s="91"/>
      <c r="E119" s="91"/>
      <c r="F119" s="91"/>
      <c r="G119" s="91"/>
      <c r="H119" s="91"/>
      <c r="I119" s="91"/>
      <c r="J119" s="91"/>
    </row>
    <row r="120" spans="1:10" ht="15">
      <c r="A120" s="91"/>
      <c r="B120" s="91"/>
      <c r="C120" s="91"/>
      <c r="D120" s="91"/>
      <c r="E120" s="91"/>
      <c r="F120" s="91"/>
      <c r="G120" s="91"/>
      <c r="H120" s="91"/>
      <c r="I120" s="91"/>
      <c r="J120" s="91"/>
    </row>
    <row r="121" spans="1:10" ht="15">
      <c r="A121" s="91"/>
      <c r="B121" s="91"/>
      <c r="C121" s="91"/>
      <c r="D121" s="91"/>
      <c r="E121" s="91"/>
      <c r="F121" s="91"/>
      <c r="G121" s="91"/>
      <c r="H121" s="91"/>
      <c r="I121" s="91"/>
      <c r="J121" s="91"/>
    </row>
    <row r="122" spans="1:10" ht="15">
      <c r="A122" s="91"/>
      <c r="B122" s="91"/>
      <c r="C122" s="91"/>
      <c r="D122" s="91"/>
      <c r="E122" s="91"/>
      <c r="F122" s="91"/>
      <c r="G122" s="91"/>
      <c r="H122" s="91"/>
      <c r="I122" s="91"/>
      <c r="J122" s="91"/>
    </row>
    <row r="123" spans="1:10" ht="15">
      <c r="A123" s="91"/>
      <c r="B123" s="91"/>
      <c r="C123" s="91"/>
      <c r="D123" s="91"/>
      <c r="E123" s="91"/>
      <c r="F123" s="91"/>
      <c r="G123" s="91"/>
      <c r="H123" s="91"/>
      <c r="I123" s="91"/>
      <c r="J123" s="91"/>
    </row>
    <row r="124" spans="1:10" ht="15">
      <c r="A124" s="91"/>
      <c r="B124" s="91"/>
      <c r="C124" s="91"/>
      <c r="D124" s="91"/>
      <c r="E124" s="91"/>
      <c r="F124" s="91"/>
      <c r="G124" s="91"/>
      <c r="H124" s="91"/>
      <c r="I124" s="91"/>
      <c r="J124" s="91"/>
    </row>
    <row r="125" spans="1:10" ht="15">
      <c r="A125" s="91"/>
      <c r="B125" s="91"/>
      <c r="C125" s="91"/>
      <c r="D125" s="91"/>
      <c r="E125" s="91"/>
      <c r="F125" s="91"/>
      <c r="G125" s="91"/>
      <c r="H125" s="91"/>
      <c r="I125" s="91"/>
      <c r="J125" s="91"/>
    </row>
    <row r="126" spans="1:10" ht="15">
      <c r="A126" s="91"/>
      <c r="B126" s="91"/>
      <c r="C126" s="91"/>
      <c r="D126" s="91"/>
      <c r="E126" s="91"/>
      <c r="F126" s="91"/>
      <c r="G126" s="91"/>
      <c r="H126" s="91"/>
      <c r="I126" s="91"/>
      <c r="J126" s="91"/>
    </row>
    <row r="127" spans="1:10" ht="15">
      <c r="A127" s="91"/>
      <c r="B127" s="91"/>
      <c r="C127" s="91"/>
      <c r="D127" s="91"/>
      <c r="E127" s="91"/>
      <c r="F127" s="91"/>
      <c r="G127" s="91"/>
      <c r="H127" s="91"/>
      <c r="I127" s="91"/>
      <c r="J127" s="91"/>
    </row>
    <row r="128" spans="1:10" ht="15">
      <c r="A128" s="91"/>
      <c r="B128" s="91"/>
      <c r="C128" s="91"/>
      <c r="D128" s="91"/>
      <c r="E128" s="91"/>
      <c r="F128" s="91"/>
      <c r="G128" s="91"/>
      <c r="H128" s="91"/>
      <c r="I128" s="91"/>
      <c r="J128" s="91"/>
    </row>
    <row r="129" spans="1:10" ht="15">
      <c r="A129" s="91"/>
      <c r="B129" s="91"/>
      <c r="C129" s="91"/>
      <c r="D129" s="91"/>
      <c r="E129" s="91"/>
      <c r="F129" s="91"/>
      <c r="G129" s="91"/>
      <c r="H129" s="91"/>
      <c r="I129" s="91"/>
      <c r="J129" s="91"/>
    </row>
    <row r="130" spans="1:10" ht="15">
      <c r="A130" s="91"/>
      <c r="B130" s="91"/>
      <c r="C130" s="91"/>
      <c r="D130" s="91"/>
      <c r="E130" s="91"/>
      <c r="F130" s="91"/>
      <c r="G130" s="91"/>
      <c r="H130" s="91"/>
      <c r="I130" s="91"/>
      <c r="J130" s="91"/>
    </row>
    <row r="131" spans="1:10" ht="15">
      <c r="A131" s="91"/>
      <c r="B131" s="91"/>
      <c r="C131" s="91"/>
      <c r="D131" s="91"/>
      <c r="E131" s="91"/>
      <c r="F131" s="91"/>
      <c r="G131" s="91"/>
      <c r="H131" s="91"/>
      <c r="I131" s="91"/>
      <c r="J131" s="91"/>
    </row>
    <row r="132" spans="1:10" ht="15">
      <c r="A132" s="91"/>
      <c r="B132" s="91"/>
      <c r="C132" s="91"/>
      <c r="D132" s="91"/>
      <c r="E132" s="91"/>
      <c r="F132" s="91"/>
      <c r="G132" s="91"/>
      <c r="H132" s="91"/>
      <c r="I132" s="91"/>
      <c r="J132" s="91"/>
    </row>
    <row r="133" spans="1:10" ht="15">
      <c r="A133" s="91"/>
      <c r="B133" s="91"/>
      <c r="C133" s="91"/>
      <c r="D133" s="91"/>
      <c r="E133" s="91"/>
      <c r="F133" s="91"/>
      <c r="G133" s="91"/>
      <c r="H133" s="91"/>
      <c r="I133" s="91"/>
      <c r="J133" s="91"/>
    </row>
    <row r="134" spans="1:10" ht="15">
      <c r="A134" s="91"/>
      <c r="B134" s="91"/>
      <c r="C134" s="91"/>
      <c r="D134" s="91"/>
      <c r="E134" s="91"/>
      <c r="F134" s="91"/>
      <c r="G134" s="91"/>
      <c r="H134" s="91"/>
      <c r="I134" s="91"/>
      <c r="J134" s="91"/>
    </row>
    <row r="135" spans="1:10" ht="15">
      <c r="A135" s="91"/>
      <c r="B135" s="91"/>
      <c r="C135" s="91"/>
      <c r="D135" s="91"/>
      <c r="E135" s="91"/>
      <c r="F135" s="91"/>
      <c r="G135" s="91"/>
      <c r="H135" s="91"/>
      <c r="I135" s="91"/>
      <c r="J135" s="91"/>
    </row>
    <row r="136" spans="1:10" ht="15">
      <c r="A136" s="91"/>
      <c r="B136" s="91"/>
      <c r="C136" s="91"/>
      <c r="D136" s="91"/>
      <c r="E136" s="91"/>
      <c r="F136" s="91"/>
      <c r="G136" s="91"/>
      <c r="H136" s="91"/>
      <c r="I136" s="91"/>
      <c r="J136" s="91"/>
    </row>
    <row r="137" spans="1:10" ht="15">
      <c r="A137" s="91"/>
      <c r="B137" s="91"/>
      <c r="C137" s="91"/>
      <c r="D137" s="91"/>
      <c r="E137" s="91"/>
      <c r="F137" s="91"/>
      <c r="G137" s="91"/>
      <c r="H137" s="91"/>
      <c r="I137" s="91"/>
      <c r="J137" s="91"/>
    </row>
    <row r="138" spans="1:10" ht="15">
      <c r="A138" s="91"/>
      <c r="B138" s="91"/>
      <c r="C138" s="91"/>
      <c r="D138" s="91"/>
      <c r="E138" s="91"/>
      <c r="F138" s="91"/>
      <c r="G138" s="91"/>
      <c r="H138" s="91"/>
      <c r="I138" s="91"/>
      <c r="J138" s="91"/>
    </row>
    <row r="139" spans="1:10" ht="15">
      <c r="A139" s="91"/>
      <c r="B139" s="91"/>
      <c r="C139" s="91"/>
      <c r="D139" s="91"/>
      <c r="E139" s="91"/>
      <c r="F139" s="91"/>
      <c r="G139" s="91"/>
      <c r="H139" s="91"/>
      <c r="I139" s="91"/>
      <c r="J139" s="91"/>
    </row>
    <row r="140" spans="1:10" ht="15">
      <c r="A140" s="91"/>
      <c r="B140" s="91"/>
      <c r="C140" s="91"/>
      <c r="D140" s="91"/>
      <c r="E140" s="91"/>
      <c r="F140" s="91"/>
      <c r="G140" s="91"/>
      <c r="H140" s="91"/>
      <c r="I140" s="91"/>
      <c r="J140" s="91"/>
    </row>
    <row r="141" spans="1:10" ht="15">
      <c r="A141" s="91"/>
      <c r="B141" s="91"/>
      <c r="C141" s="91"/>
      <c r="D141" s="91"/>
      <c r="E141" s="91"/>
      <c r="F141" s="91"/>
      <c r="G141" s="91"/>
      <c r="H141" s="91"/>
      <c r="I141" s="91"/>
      <c r="J141" s="91"/>
    </row>
    <row r="142" spans="1:10" ht="15">
      <c r="A142" s="91"/>
      <c r="B142" s="91"/>
      <c r="C142" s="91"/>
      <c r="D142" s="91"/>
      <c r="E142" s="91"/>
      <c r="F142" s="91"/>
      <c r="G142" s="91"/>
      <c r="H142" s="91"/>
      <c r="I142" s="91"/>
      <c r="J142" s="91"/>
    </row>
    <row r="143" spans="1:10" ht="15">
      <c r="A143" s="91"/>
      <c r="B143" s="91"/>
      <c r="C143" s="91"/>
      <c r="D143" s="91"/>
      <c r="E143" s="91"/>
      <c r="F143" s="91"/>
      <c r="G143" s="91"/>
      <c r="H143" s="91"/>
      <c r="I143" s="91"/>
      <c r="J143" s="91"/>
    </row>
    <row r="144" spans="1:10" ht="15">
      <c r="A144" s="91"/>
      <c r="B144" s="91"/>
      <c r="C144" s="91"/>
      <c r="D144" s="91"/>
      <c r="E144" s="91"/>
      <c r="F144" s="91"/>
      <c r="G144" s="91"/>
      <c r="H144" s="91"/>
      <c r="I144" s="91"/>
      <c r="J144" s="91"/>
    </row>
    <row r="145" spans="1:10" ht="15">
      <c r="A145" s="91"/>
      <c r="B145" s="91"/>
      <c r="C145" s="91"/>
      <c r="D145" s="91"/>
      <c r="E145" s="91"/>
      <c r="F145" s="91"/>
      <c r="G145" s="91"/>
      <c r="H145" s="91"/>
      <c r="I145" s="91"/>
      <c r="J145" s="91"/>
    </row>
    <row r="146" spans="1:10" ht="15">
      <c r="A146" s="91"/>
      <c r="B146" s="91"/>
      <c r="C146" s="91"/>
      <c r="D146" s="91"/>
      <c r="E146" s="91"/>
      <c r="F146" s="91"/>
      <c r="G146" s="91"/>
      <c r="H146" s="91"/>
      <c r="I146" s="91"/>
      <c r="J146" s="91"/>
    </row>
    <row r="147" spans="1:10" ht="15">
      <c r="A147" s="91"/>
      <c r="B147" s="91"/>
      <c r="C147" s="91"/>
      <c r="D147" s="91"/>
      <c r="E147" s="91"/>
      <c r="F147" s="91"/>
      <c r="G147" s="91"/>
      <c r="H147" s="91"/>
      <c r="I147" s="91"/>
      <c r="J147" s="91"/>
    </row>
    <row r="148" spans="1:10" ht="15">
      <c r="A148" s="91"/>
      <c r="B148" s="91"/>
      <c r="C148" s="91"/>
      <c r="D148" s="91"/>
      <c r="E148" s="91"/>
      <c r="F148" s="91"/>
      <c r="G148" s="91"/>
      <c r="H148" s="91"/>
      <c r="I148" s="91"/>
      <c r="J148" s="91"/>
    </row>
    <row r="149" spans="1:10" ht="15">
      <c r="A149" s="91"/>
      <c r="B149" s="91"/>
      <c r="C149" s="91"/>
      <c r="D149" s="91"/>
      <c r="E149" s="91"/>
      <c r="F149" s="91"/>
      <c r="G149" s="91"/>
      <c r="H149" s="91"/>
      <c r="I149" s="91"/>
      <c r="J149" s="91"/>
    </row>
    <row r="150" spans="1:10" ht="15">
      <c r="A150" s="91"/>
      <c r="B150" s="91"/>
      <c r="C150" s="91"/>
      <c r="D150" s="91"/>
      <c r="E150" s="91"/>
      <c r="F150" s="91"/>
      <c r="G150" s="91"/>
      <c r="H150" s="91"/>
      <c r="I150" s="91"/>
      <c r="J150" s="91"/>
    </row>
    <row r="151" spans="1:10" ht="15">
      <c r="A151" s="91"/>
      <c r="B151" s="91"/>
      <c r="C151" s="91"/>
      <c r="D151" s="91"/>
      <c r="E151" s="91"/>
      <c r="F151" s="91"/>
      <c r="G151" s="91"/>
      <c r="H151" s="91"/>
      <c r="I151" s="91"/>
      <c r="J151" s="91"/>
    </row>
    <row r="152" spans="1:10" ht="15">
      <c r="A152" s="91"/>
      <c r="B152" s="91"/>
      <c r="C152" s="91"/>
      <c r="D152" s="91"/>
      <c r="E152" s="91"/>
      <c r="F152" s="91"/>
      <c r="G152" s="91"/>
      <c r="H152" s="91"/>
      <c r="I152" s="91"/>
      <c r="J152" s="91"/>
    </row>
    <row r="153" spans="1:10" ht="15">
      <c r="A153" s="91"/>
      <c r="B153" s="91"/>
      <c r="C153" s="91"/>
      <c r="D153" s="91"/>
      <c r="E153" s="91"/>
      <c r="F153" s="91"/>
      <c r="G153" s="91"/>
      <c r="H153" s="91"/>
      <c r="I153" s="91"/>
      <c r="J153" s="91"/>
    </row>
    <row r="154" spans="1:10" ht="15">
      <c r="A154" s="91"/>
      <c r="B154" s="91"/>
      <c r="C154" s="91"/>
      <c r="D154" s="91"/>
      <c r="E154" s="91"/>
      <c r="F154" s="91"/>
      <c r="G154" s="91"/>
      <c r="H154" s="91"/>
      <c r="I154" s="91"/>
      <c r="J154" s="91"/>
    </row>
    <row r="155" spans="1:10" ht="15">
      <c r="A155" s="91"/>
      <c r="B155" s="91"/>
      <c r="C155" s="91"/>
      <c r="D155" s="91"/>
      <c r="E155" s="91"/>
      <c r="F155" s="91"/>
      <c r="G155" s="91"/>
      <c r="H155" s="91"/>
      <c r="I155" s="91"/>
      <c r="J155" s="91"/>
    </row>
    <row r="156" spans="1:10" ht="15">
      <c r="A156" s="91"/>
      <c r="B156" s="91"/>
      <c r="C156" s="91"/>
      <c r="D156" s="91"/>
      <c r="E156" s="91"/>
      <c r="F156" s="91"/>
      <c r="G156" s="91"/>
      <c r="H156" s="91"/>
      <c r="I156" s="91"/>
      <c r="J156" s="91"/>
    </row>
    <row r="157" spans="1:10" ht="15">
      <c r="A157" s="91"/>
      <c r="B157" s="91"/>
      <c r="C157" s="91"/>
      <c r="D157" s="91"/>
      <c r="E157" s="91"/>
      <c r="F157" s="91"/>
      <c r="G157" s="91"/>
      <c r="H157" s="91"/>
      <c r="I157" s="91"/>
      <c r="J157" s="91"/>
    </row>
    <row r="158" spans="1:10" ht="15">
      <c r="A158" s="91"/>
      <c r="B158" s="91"/>
      <c r="C158" s="91"/>
      <c r="D158" s="91"/>
      <c r="E158" s="91"/>
      <c r="F158" s="91"/>
      <c r="G158" s="91"/>
      <c r="H158" s="91"/>
      <c r="I158" s="91"/>
      <c r="J158" s="91"/>
    </row>
    <row r="159" spans="1:10" ht="15">
      <c r="A159" s="91"/>
      <c r="B159" s="91"/>
      <c r="C159" s="91"/>
      <c r="D159" s="91"/>
      <c r="E159" s="91"/>
      <c r="F159" s="91"/>
      <c r="G159" s="91"/>
      <c r="H159" s="91"/>
      <c r="I159" s="91"/>
      <c r="J159" s="91"/>
    </row>
    <row r="160" spans="1:10" ht="15">
      <c r="A160" s="91"/>
      <c r="B160" s="91"/>
      <c r="C160" s="91"/>
      <c r="D160" s="91"/>
      <c r="E160" s="91"/>
      <c r="F160" s="91"/>
      <c r="G160" s="91"/>
      <c r="H160" s="91"/>
      <c r="I160" s="91"/>
      <c r="J160" s="91"/>
    </row>
    <row r="161" spans="1:10" ht="15">
      <c r="A161" s="91"/>
      <c r="B161" s="91"/>
      <c r="C161" s="91"/>
      <c r="D161" s="91"/>
      <c r="E161" s="91"/>
      <c r="F161" s="91"/>
      <c r="G161" s="91"/>
      <c r="H161" s="91"/>
      <c r="I161" s="91"/>
      <c r="J161" s="91"/>
    </row>
    <row r="162" spans="1:10" ht="15">
      <c r="A162" s="91"/>
      <c r="B162" s="91"/>
      <c r="C162" s="91"/>
      <c r="D162" s="91"/>
      <c r="E162" s="91"/>
      <c r="F162" s="91"/>
      <c r="G162" s="91"/>
      <c r="H162" s="91"/>
      <c r="I162" s="91"/>
      <c r="J162" s="91"/>
    </row>
    <row r="163" spans="1:10" ht="15">
      <c r="A163" s="91"/>
      <c r="B163" s="91"/>
      <c r="C163" s="91"/>
      <c r="D163" s="91"/>
      <c r="E163" s="91"/>
      <c r="F163" s="91"/>
      <c r="G163" s="91"/>
      <c r="H163" s="91"/>
      <c r="I163" s="91"/>
      <c r="J163" s="91"/>
    </row>
    <row r="164" spans="1:10" ht="15">
      <c r="A164" s="91"/>
      <c r="B164" s="91"/>
      <c r="C164" s="91"/>
      <c r="D164" s="91"/>
      <c r="E164" s="91"/>
      <c r="F164" s="91"/>
      <c r="G164" s="91"/>
      <c r="H164" s="91"/>
      <c r="I164" s="91"/>
      <c r="J164" s="91"/>
    </row>
    <row r="165" spans="1:10" ht="15">
      <c r="A165" s="91"/>
      <c r="B165" s="91"/>
      <c r="C165" s="91"/>
      <c r="D165" s="91"/>
      <c r="E165" s="91"/>
      <c r="F165" s="91"/>
      <c r="G165" s="91"/>
      <c r="H165" s="91"/>
      <c r="I165" s="91"/>
      <c r="J165" s="91"/>
    </row>
    <row r="166" spans="1:10" ht="15">
      <c r="A166" s="91"/>
      <c r="B166" s="91"/>
      <c r="C166" s="91"/>
      <c r="D166" s="91"/>
      <c r="E166" s="91"/>
      <c r="F166" s="91"/>
      <c r="G166" s="91"/>
      <c r="H166" s="91"/>
      <c r="I166" s="91"/>
      <c r="J166" s="91"/>
    </row>
    <row r="167" spans="1:10" ht="15">
      <c r="A167" s="91"/>
      <c r="B167" s="91"/>
      <c r="C167" s="91"/>
      <c r="D167" s="91"/>
      <c r="E167" s="91"/>
      <c r="F167" s="91"/>
      <c r="G167" s="91"/>
      <c r="H167" s="91"/>
      <c r="I167" s="91"/>
      <c r="J167" s="91"/>
    </row>
    <row r="168" spans="1:10" ht="15">
      <c r="A168" s="91"/>
      <c r="B168" s="91"/>
      <c r="C168" s="91"/>
      <c r="D168" s="91"/>
      <c r="E168" s="91"/>
      <c r="F168" s="91"/>
      <c r="G168" s="91"/>
      <c r="H168" s="91"/>
      <c r="I168" s="91"/>
      <c r="J168" s="91"/>
    </row>
    <row r="169" spans="1:10" ht="15">
      <c r="A169" s="91"/>
      <c r="B169" s="91"/>
      <c r="C169" s="91"/>
      <c r="D169" s="91"/>
      <c r="E169" s="91"/>
      <c r="F169" s="91"/>
      <c r="G169" s="91"/>
      <c r="H169" s="91"/>
      <c r="I169" s="91"/>
      <c r="J169" s="91"/>
    </row>
    <row r="170" spans="1:10" ht="15">
      <c r="A170" s="91"/>
      <c r="B170" s="91"/>
      <c r="C170" s="91"/>
      <c r="D170" s="91"/>
      <c r="E170" s="91"/>
      <c r="F170" s="91"/>
      <c r="G170" s="91"/>
      <c r="H170" s="91"/>
      <c r="I170" s="91"/>
      <c r="J170" s="91"/>
    </row>
    <row r="171" spans="1:10" ht="15">
      <c r="A171" s="91"/>
      <c r="B171" s="91"/>
      <c r="C171" s="91"/>
      <c r="D171" s="91"/>
      <c r="E171" s="91"/>
      <c r="F171" s="91"/>
      <c r="G171" s="91"/>
      <c r="H171" s="91"/>
      <c r="I171" s="91"/>
      <c r="J171" s="91"/>
    </row>
    <row r="172" spans="1:10" ht="15">
      <c r="A172" s="91"/>
      <c r="B172" s="91"/>
      <c r="C172" s="91"/>
      <c r="D172" s="91"/>
      <c r="E172" s="91"/>
      <c r="F172" s="91"/>
      <c r="G172" s="91"/>
      <c r="H172" s="91"/>
      <c r="I172" s="91"/>
      <c r="J172" s="91"/>
    </row>
    <row r="173" spans="1:10" ht="15">
      <c r="A173" s="91"/>
      <c r="B173" s="91"/>
      <c r="C173" s="91"/>
      <c r="D173" s="91"/>
      <c r="E173" s="91"/>
      <c r="F173" s="91"/>
      <c r="G173" s="91"/>
      <c r="H173" s="91"/>
      <c r="I173" s="91"/>
      <c r="J173" s="91"/>
    </row>
    <row r="174" spans="1:10" ht="15">
      <c r="A174" s="91"/>
      <c r="B174" s="91"/>
      <c r="C174" s="91"/>
      <c r="D174" s="91"/>
      <c r="E174" s="91"/>
      <c r="F174" s="91"/>
      <c r="G174" s="91"/>
      <c r="H174" s="91"/>
      <c r="I174" s="91"/>
      <c r="J174" s="91"/>
    </row>
    <row r="175" spans="1:10" ht="15">
      <c r="A175" s="91"/>
      <c r="B175" s="91"/>
      <c r="C175" s="91"/>
      <c r="D175" s="91"/>
      <c r="E175" s="91"/>
      <c r="F175" s="91"/>
      <c r="G175" s="91"/>
      <c r="H175" s="91"/>
      <c r="I175" s="91"/>
      <c r="J175" s="91"/>
    </row>
    <row r="176" spans="1:10" ht="15">
      <c r="A176" s="91"/>
      <c r="B176" s="91"/>
      <c r="C176" s="91"/>
      <c r="D176" s="91"/>
      <c r="E176" s="91"/>
      <c r="F176" s="91"/>
      <c r="G176" s="91"/>
      <c r="H176" s="91"/>
      <c r="I176" s="91"/>
      <c r="J176" s="91"/>
    </row>
    <row r="177" spans="1:10" ht="15">
      <c r="A177" s="91"/>
      <c r="B177" s="91"/>
      <c r="C177" s="91"/>
      <c r="D177" s="91"/>
      <c r="E177" s="91"/>
      <c r="F177" s="91"/>
      <c r="G177" s="91"/>
      <c r="H177" s="91"/>
      <c r="I177" s="91"/>
      <c r="J177" s="91"/>
    </row>
    <row r="178" spans="1:10" ht="15">
      <c r="A178" s="91"/>
      <c r="B178" s="91"/>
      <c r="C178" s="91"/>
      <c r="D178" s="91"/>
      <c r="E178" s="91"/>
      <c r="F178" s="91"/>
      <c r="G178" s="91"/>
      <c r="H178" s="91"/>
      <c r="I178" s="91"/>
      <c r="J178" s="91"/>
    </row>
    <row r="179" spans="1:10" ht="15">
      <c r="A179" s="91"/>
      <c r="B179" s="91"/>
      <c r="C179" s="91"/>
      <c r="D179" s="91"/>
      <c r="E179" s="91"/>
      <c r="F179" s="91"/>
      <c r="G179" s="91"/>
      <c r="H179" s="91"/>
      <c r="I179" s="91"/>
      <c r="J179" s="91"/>
    </row>
    <row r="180" spans="1:10" ht="15">
      <c r="A180" s="91"/>
      <c r="B180" s="91"/>
      <c r="C180" s="91"/>
      <c r="D180" s="91"/>
      <c r="E180" s="91"/>
      <c r="F180" s="91"/>
      <c r="G180" s="91"/>
      <c r="H180" s="91"/>
      <c r="I180" s="91"/>
      <c r="J180" s="91"/>
    </row>
    <row r="181" spans="1:10" ht="15">
      <c r="A181" s="91"/>
      <c r="B181" s="91"/>
      <c r="C181" s="91"/>
      <c r="D181" s="91"/>
      <c r="E181" s="91"/>
      <c r="F181" s="91"/>
      <c r="G181" s="91"/>
      <c r="H181" s="91"/>
      <c r="I181" s="91"/>
      <c r="J181" s="91"/>
    </row>
    <row r="182" spans="1:10" ht="15">
      <c r="A182" s="91"/>
      <c r="B182" s="91"/>
      <c r="C182" s="91"/>
      <c r="D182" s="91"/>
      <c r="E182" s="91"/>
      <c r="F182" s="91"/>
      <c r="G182" s="91"/>
      <c r="H182" s="91"/>
      <c r="I182" s="91"/>
      <c r="J182" s="91"/>
    </row>
    <row r="183" spans="1:10" ht="15">
      <c r="A183" s="91"/>
      <c r="B183" s="91"/>
      <c r="C183" s="91"/>
      <c r="D183" s="91"/>
      <c r="E183" s="91"/>
      <c r="F183" s="91"/>
      <c r="G183" s="91"/>
      <c r="H183" s="91"/>
      <c r="I183" s="91"/>
      <c r="J183" s="91"/>
    </row>
    <row r="184" spans="1:10" ht="15">
      <c r="A184" s="91"/>
      <c r="B184" s="91"/>
      <c r="C184" s="91"/>
      <c r="D184" s="91"/>
      <c r="E184" s="91"/>
      <c r="F184" s="91"/>
      <c r="G184" s="91"/>
      <c r="H184" s="91"/>
      <c r="I184" s="91"/>
      <c r="J184" s="91"/>
    </row>
    <row r="185" spans="1:10" ht="15">
      <c r="A185" s="91"/>
      <c r="B185" s="91"/>
      <c r="C185" s="91"/>
      <c r="D185" s="91"/>
      <c r="E185" s="91"/>
      <c r="F185" s="91"/>
      <c r="G185" s="91"/>
      <c r="H185" s="91"/>
      <c r="I185" s="91"/>
      <c r="J185" s="91"/>
    </row>
    <row r="186" spans="1:10" ht="15">
      <c r="A186" s="91"/>
      <c r="B186" s="91"/>
      <c r="C186" s="91"/>
      <c r="D186" s="91"/>
      <c r="E186" s="91"/>
      <c r="F186" s="91"/>
      <c r="G186" s="91"/>
      <c r="H186" s="91"/>
      <c r="I186" s="91"/>
      <c r="J186" s="91"/>
    </row>
    <row r="187" spans="1:10" ht="15">
      <c r="A187" s="91"/>
      <c r="B187" s="91"/>
      <c r="C187" s="91"/>
      <c r="D187" s="91"/>
      <c r="E187" s="91"/>
      <c r="F187" s="91"/>
      <c r="G187" s="91"/>
      <c r="H187" s="91"/>
      <c r="I187" s="91"/>
      <c r="J187" s="91"/>
    </row>
    <row r="188" spans="1:10" ht="15">
      <c r="A188" s="91"/>
      <c r="B188" s="91"/>
      <c r="C188" s="91"/>
      <c r="D188" s="91"/>
      <c r="E188" s="91"/>
      <c r="F188" s="91"/>
      <c r="G188" s="91"/>
      <c r="H188" s="91"/>
      <c r="I188" s="91"/>
      <c r="J188" s="91"/>
    </row>
    <row r="189" spans="1:10" ht="15">
      <c r="A189" s="91"/>
      <c r="B189" s="91"/>
      <c r="C189" s="91"/>
      <c r="D189" s="91"/>
      <c r="E189" s="91"/>
      <c r="F189" s="91"/>
      <c r="G189" s="91"/>
      <c r="H189" s="91"/>
      <c r="I189" s="91"/>
      <c r="J189" s="91"/>
    </row>
    <row r="190" spans="1:10" ht="15">
      <c r="A190" s="91"/>
      <c r="B190" s="91"/>
      <c r="C190" s="91"/>
      <c r="D190" s="91"/>
      <c r="E190" s="91"/>
      <c r="F190" s="91"/>
      <c r="G190" s="91"/>
      <c r="H190" s="91"/>
      <c r="I190" s="91"/>
      <c r="J190" s="91"/>
    </row>
    <row r="191" spans="1:10" ht="15">
      <c r="A191" s="91"/>
      <c r="B191" s="91"/>
      <c r="C191" s="91"/>
      <c r="D191" s="91"/>
      <c r="E191" s="91"/>
      <c r="F191" s="91"/>
      <c r="G191" s="91"/>
      <c r="H191" s="91"/>
      <c r="I191" s="91"/>
      <c r="J191" s="91"/>
    </row>
    <row r="192" spans="1:10" ht="15">
      <c r="A192" s="91"/>
      <c r="B192" s="91"/>
      <c r="C192" s="91"/>
      <c r="D192" s="91"/>
      <c r="E192" s="91"/>
      <c r="F192" s="91"/>
      <c r="G192" s="91"/>
      <c r="H192" s="91"/>
      <c r="I192" s="91"/>
      <c r="J192" s="91"/>
    </row>
    <row r="193" spans="1:10" ht="15">
      <c r="A193" s="91"/>
      <c r="B193" s="91"/>
      <c r="C193" s="91"/>
      <c r="D193" s="91"/>
      <c r="E193" s="91"/>
      <c r="F193" s="91"/>
      <c r="G193" s="91"/>
      <c r="H193" s="91"/>
      <c r="I193" s="91"/>
      <c r="J193" s="91"/>
    </row>
    <row r="194" spans="1:10" ht="15">
      <c r="A194" s="91"/>
      <c r="B194" s="91"/>
      <c r="C194" s="91"/>
      <c r="D194" s="91"/>
      <c r="E194" s="91"/>
      <c r="F194" s="91"/>
      <c r="G194" s="91"/>
      <c r="H194" s="91"/>
      <c r="I194" s="91"/>
      <c r="J194" s="91"/>
    </row>
    <row r="195" spans="1:10" ht="15">
      <c r="A195" s="91"/>
      <c r="B195" s="91"/>
      <c r="C195" s="91"/>
      <c r="D195" s="91"/>
      <c r="E195" s="91"/>
      <c r="F195" s="91"/>
      <c r="G195" s="91"/>
      <c r="H195" s="91"/>
      <c r="I195" s="91"/>
      <c r="J195" s="91"/>
    </row>
    <row r="196" spans="1:10" ht="15">
      <c r="A196" s="91"/>
      <c r="B196" s="91"/>
      <c r="C196" s="91"/>
      <c r="D196" s="91"/>
      <c r="E196" s="91"/>
      <c r="F196" s="91"/>
      <c r="G196" s="91"/>
      <c r="H196" s="91"/>
      <c r="I196" s="91"/>
      <c r="J196" s="91"/>
    </row>
    <row r="197" spans="1:10" ht="15">
      <c r="A197" s="91"/>
      <c r="B197" s="91"/>
      <c r="C197" s="91"/>
      <c r="D197" s="91"/>
      <c r="E197" s="91"/>
      <c r="F197" s="91"/>
      <c r="G197" s="91"/>
      <c r="H197" s="91"/>
      <c r="I197" s="91"/>
      <c r="J197" s="91"/>
    </row>
    <row r="198" spans="1:10" ht="15">
      <c r="A198" s="91"/>
      <c r="B198" s="91"/>
      <c r="C198" s="91"/>
      <c r="D198" s="91"/>
      <c r="E198" s="91"/>
      <c r="F198" s="91"/>
      <c r="G198" s="91"/>
      <c r="H198" s="91"/>
      <c r="I198" s="91"/>
      <c r="J198" s="91"/>
    </row>
    <row r="199" spans="1:10" ht="15">
      <c r="A199" s="91"/>
      <c r="B199" s="91"/>
      <c r="C199" s="91"/>
      <c r="D199" s="91"/>
      <c r="E199" s="91"/>
      <c r="F199" s="91"/>
      <c r="G199" s="91"/>
      <c r="H199" s="91"/>
      <c r="I199" s="91"/>
      <c r="J199" s="91"/>
    </row>
    <row r="200" spans="1:10" ht="15">
      <c r="A200" s="91"/>
      <c r="B200" s="91"/>
      <c r="C200" s="91"/>
      <c r="D200" s="91"/>
      <c r="E200" s="91"/>
      <c r="F200" s="91"/>
      <c r="G200" s="91"/>
      <c r="H200" s="91"/>
      <c r="I200" s="91"/>
      <c r="J200" s="91"/>
    </row>
    <row r="201" spans="1:10" ht="15">
      <c r="A201" s="91"/>
      <c r="B201" s="91"/>
      <c r="C201" s="91"/>
      <c r="D201" s="91"/>
      <c r="E201" s="91"/>
      <c r="F201" s="91"/>
      <c r="G201" s="91"/>
      <c r="H201" s="91"/>
      <c r="I201" s="91"/>
      <c r="J201" s="91"/>
    </row>
    <row r="202" spans="1:10" ht="15">
      <c r="A202" s="91"/>
      <c r="B202" s="91"/>
      <c r="C202" s="91"/>
      <c r="D202" s="91"/>
      <c r="E202" s="91"/>
      <c r="F202" s="91"/>
      <c r="G202" s="91"/>
      <c r="H202" s="91"/>
      <c r="I202" s="91"/>
      <c r="J202" s="91"/>
    </row>
    <row r="203" spans="1:10" ht="15">
      <c r="A203" s="91"/>
      <c r="B203" s="91"/>
      <c r="C203" s="91"/>
      <c r="D203" s="91"/>
      <c r="E203" s="91"/>
      <c r="F203" s="91"/>
      <c r="G203" s="91"/>
      <c r="H203" s="91"/>
      <c r="I203" s="91"/>
      <c r="J203" s="91"/>
    </row>
    <row r="204" spans="1:10" ht="15">
      <c r="A204" s="91"/>
      <c r="B204" s="91"/>
      <c r="C204" s="91"/>
      <c r="D204" s="91"/>
      <c r="E204" s="91"/>
      <c r="F204" s="91"/>
      <c r="G204" s="91"/>
      <c r="H204" s="91"/>
      <c r="I204" s="91"/>
      <c r="J204" s="91"/>
    </row>
    <row r="205" spans="1:10" ht="15">
      <c r="A205" s="91"/>
      <c r="B205" s="91"/>
      <c r="C205" s="91"/>
      <c r="D205" s="91"/>
      <c r="E205" s="91"/>
      <c r="F205" s="91"/>
      <c r="G205" s="91"/>
      <c r="H205" s="91"/>
      <c r="I205" s="91"/>
      <c r="J205" s="91"/>
    </row>
    <row r="206" spans="1:10" ht="15">
      <c r="A206" s="91"/>
      <c r="B206" s="91"/>
      <c r="C206" s="91"/>
      <c r="D206" s="91"/>
      <c r="E206" s="91"/>
      <c r="F206" s="91"/>
      <c r="G206" s="91"/>
      <c r="H206" s="91"/>
      <c r="I206" s="91"/>
      <c r="J206" s="91"/>
    </row>
    <row r="207" spans="1:10" ht="15">
      <c r="A207" s="91"/>
      <c r="B207" s="91"/>
      <c r="C207" s="91"/>
      <c r="D207" s="91"/>
      <c r="E207" s="91"/>
      <c r="F207" s="91"/>
      <c r="G207" s="91"/>
      <c r="H207" s="91"/>
      <c r="I207" s="91"/>
      <c r="J207" s="91"/>
    </row>
    <row r="208" spans="1:10" ht="15">
      <c r="A208" s="91"/>
      <c r="B208" s="91"/>
      <c r="C208" s="91"/>
      <c r="D208" s="91"/>
      <c r="E208" s="91"/>
      <c r="F208" s="91"/>
      <c r="G208" s="91"/>
      <c r="H208" s="91"/>
      <c r="I208" s="91"/>
      <c r="J208" s="91"/>
    </row>
    <row r="209" spans="1:10" ht="15">
      <c r="A209" s="91"/>
      <c r="B209" s="91"/>
      <c r="C209" s="91"/>
      <c r="D209" s="91"/>
      <c r="E209" s="91"/>
      <c r="F209" s="91"/>
      <c r="G209" s="91"/>
      <c r="H209" s="91"/>
      <c r="I209" s="91"/>
      <c r="J209" s="91"/>
    </row>
    <row r="210" spans="1:10" ht="15">
      <c r="A210" s="91"/>
      <c r="B210" s="91"/>
      <c r="C210" s="91"/>
      <c r="D210" s="91"/>
      <c r="E210" s="91"/>
      <c r="F210" s="91"/>
      <c r="G210" s="91"/>
      <c r="H210" s="91"/>
      <c r="I210" s="91"/>
      <c r="J210" s="91"/>
    </row>
    <row r="211" spans="1:10" ht="15">
      <c r="A211" s="91"/>
      <c r="B211" s="91"/>
      <c r="C211" s="91"/>
      <c r="D211" s="91"/>
      <c r="E211" s="91"/>
      <c r="F211" s="91"/>
      <c r="G211" s="91"/>
      <c r="H211" s="91"/>
      <c r="I211" s="91"/>
      <c r="J211" s="91"/>
    </row>
    <row r="212" spans="1:10" ht="15">
      <c r="A212" s="91"/>
      <c r="B212" s="91"/>
      <c r="C212" s="91"/>
      <c r="D212" s="91"/>
      <c r="E212" s="91"/>
      <c r="F212" s="91"/>
      <c r="G212" s="91"/>
      <c r="H212" s="91"/>
      <c r="I212" s="91"/>
      <c r="J212" s="91"/>
    </row>
    <row r="213" spans="1:10" ht="15">
      <c r="A213" s="91"/>
      <c r="B213" s="91"/>
      <c r="C213" s="91"/>
      <c r="D213" s="91"/>
      <c r="E213" s="91"/>
      <c r="F213" s="91"/>
      <c r="G213" s="91"/>
      <c r="H213" s="91"/>
      <c r="I213" s="91"/>
      <c r="J213" s="91"/>
    </row>
    <row r="214" spans="1:10" ht="15">
      <c r="A214" s="91"/>
      <c r="B214" s="91"/>
      <c r="C214" s="91"/>
      <c r="D214" s="91"/>
      <c r="E214" s="91"/>
      <c r="F214" s="91"/>
      <c r="G214" s="91"/>
      <c r="H214" s="91"/>
      <c r="I214" s="91"/>
      <c r="J214" s="91"/>
    </row>
    <row r="215" spans="1:10" ht="15">
      <c r="A215" s="91"/>
      <c r="B215" s="91"/>
      <c r="C215" s="91"/>
      <c r="D215" s="91"/>
      <c r="E215" s="91"/>
      <c r="F215" s="91"/>
      <c r="G215" s="91"/>
      <c r="H215" s="91"/>
      <c r="I215" s="91"/>
      <c r="J215" s="91"/>
    </row>
    <row r="216" spans="1:10" ht="15">
      <c r="A216" s="91"/>
      <c r="B216" s="91"/>
      <c r="C216" s="91"/>
      <c r="D216" s="91"/>
      <c r="E216" s="91"/>
      <c r="F216" s="91"/>
      <c r="G216" s="91"/>
      <c r="H216" s="91"/>
      <c r="I216" s="91"/>
      <c r="J216" s="91"/>
    </row>
    <row r="217" spans="1:10" ht="15">
      <c r="A217" s="91"/>
      <c r="B217" s="91"/>
      <c r="C217" s="91"/>
      <c r="D217" s="91"/>
      <c r="E217" s="91"/>
      <c r="F217" s="91"/>
      <c r="G217" s="91"/>
      <c r="H217" s="91"/>
      <c r="I217" s="91"/>
      <c r="J217" s="91"/>
    </row>
    <row r="218" spans="1:10" ht="15">
      <c r="A218" s="91"/>
      <c r="B218" s="91"/>
      <c r="C218" s="91"/>
      <c r="D218" s="91"/>
      <c r="E218" s="91"/>
      <c r="F218" s="91"/>
      <c r="G218" s="91"/>
      <c r="H218" s="91"/>
      <c r="I218" s="91"/>
      <c r="J218" s="91"/>
    </row>
    <row r="219" spans="1:10" ht="15">
      <c r="A219" s="91"/>
      <c r="B219" s="91"/>
      <c r="C219" s="91"/>
      <c r="D219" s="91"/>
      <c r="E219" s="91"/>
      <c r="F219" s="91"/>
      <c r="G219" s="91"/>
      <c r="H219" s="91"/>
      <c r="I219" s="91"/>
      <c r="J219" s="91"/>
    </row>
    <row r="220" spans="1:10" ht="15">
      <c r="A220" s="91"/>
      <c r="B220" s="91"/>
      <c r="C220" s="91"/>
      <c r="D220" s="91"/>
      <c r="E220" s="91"/>
      <c r="F220" s="91"/>
      <c r="G220" s="91"/>
      <c r="H220" s="91"/>
      <c r="I220" s="91"/>
      <c r="J220" s="91"/>
    </row>
    <row r="221" spans="1:10" ht="15">
      <c r="A221" s="91"/>
      <c r="B221" s="91"/>
      <c r="C221" s="91"/>
      <c r="D221" s="91"/>
      <c r="E221" s="91"/>
      <c r="F221" s="91"/>
      <c r="G221" s="91"/>
      <c r="H221" s="91"/>
      <c r="I221" s="91"/>
      <c r="J221" s="91"/>
    </row>
    <row r="222" spans="1:10" ht="15">
      <c r="A222" s="91"/>
      <c r="B222" s="91"/>
      <c r="C222" s="91"/>
      <c r="D222" s="91"/>
      <c r="E222" s="91"/>
      <c r="F222" s="91"/>
      <c r="G222" s="91"/>
      <c r="H222" s="91"/>
      <c r="I222" s="91"/>
      <c r="J222" s="91"/>
    </row>
    <row r="223" spans="1:10" ht="15">
      <c r="A223" s="91"/>
      <c r="B223" s="91"/>
      <c r="C223" s="91"/>
      <c r="D223" s="91"/>
      <c r="E223" s="91"/>
      <c r="F223" s="91"/>
      <c r="G223" s="91"/>
      <c r="H223" s="91"/>
      <c r="I223" s="91"/>
      <c r="J223" s="91"/>
    </row>
    <row r="224" spans="1:10" ht="15">
      <c r="A224" s="91"/>
      <c r="B224" s="91"/>
      <c r="C224" s="91"/>
      <c r="D224" s="91"/>
      <c r="E224" s="91"/>
      <c r="F224" s="91"/>
      <c r="G224" s="91"/>
      <c r="H224" s="91"/>
      <c r="I224" s="91"/>
      <c r="J224" s="91"/>
    </row>
    <row r="225" spans="1:10" ht="15">
      <c r="A225" s="91"/>
      <c r="B225" s="91"/>
      <c r="C225" s="91"/>
      <c r="D225" s="91"/>
      <c r="E225" s="91"/>
      <c r="F225" s="91"/>
      <c r="G225" s="91"/>
      <c r="H225" s="91"/>
      <c r="I225" s="91"/>
      <c r="J225" s="91"/>
    </row>
    <row r="226" spans="1:10" ht="15">
      <c r="A226" s="91"/>
      <c r="B226" s="91"/>
      <c r="C226" s="91"/>
      <c r="D226" s="91"/>
      <c r="E226" s="91"/>
      <c r="F226" s="91"/>
      <c r="G226" s="91"/>
      <c r="H226" s="91"/>
      <c r="I226" s="91"/>
      <c r="J226" s="91"/>
    </row>
    <row r="227" spans="1:10" ht="15">
      <c r="A227" s="91"/>
      <c r="B227" s="91"/>
      <c r="C227" s="91"/>
      <c r="D227" s="91"/>
      <c r="E227" s="91"/>
      <c r="F227" s="91"/>
      <c r="G227" s="91"/>
      <c r="H227" s="91"/>
      <c r="I227" s="91"/>
      <c r="J227" s="91"/>
    </row>
    <row r="228" spans="1:10" ht="15">
      <c r="A228" s="91"/>
      <c r="B228" s="91"/>
      <c r="C228" s="91"/>
      <c r="D228" s="91"/>
      <c r="E228" s="91"/>
      <c r="F228" s="91"/>
      <c r="G228" s="91"/>
      <c r="H228" s="91"/>
      <c r="I228" s="91"/>
      <c r="J228" s="91"/>
    </row>
    <row r="229" spans="1:10" ht="15">
      <c r="A229" s="91"/>
      <c r="B229" s="91"/>
      <c r="C229" s="91"/>
      <c r="D229" s="91"/>
      <c r="E229" s="91"/>
      <c r="F229" s="91"/>
      <c r="G229" s="91"/>
      <c r="H229" s="91"/>
      <c r="I229" s="91"/>
      <c r="J229" s="91"/>
    </row>
    <row r="230" spans="1:10" ht="15">
      <c r="A230" s="91"/>
      <c r="B230" s="91"/>
      <c r="C230" s="91"/>
      <c r="D230" s="91"/>
      <c r="E230" s="91"/>
      <c r="F230" s="91"/>
      <c r="G230" s="91"/>
      <c r="H230" s="91"/>
      <c r="I230" s="91"/>
      <c r="J230" s="91"/>
    </row>
    <row r="231" spans="1:10" ht="15">
      <c r="A231" s="91"/>
      <c r="B231" s="91"/>
      <c r="C231" s="91"/>
      <c r="D231" s="91"/>
      <c r="E231" s="91"/>
      <c r="F231" s="91"/>
      <c r="G231" s="91"/>
      <c r="H231" s="91"/>
      <c r="I231" s="91"/>
      <c r="J231" s="91"/>
    </row>
    <row r="232" spans="1:10" ht="15">
      <c r="A232" s="91"/>
      <c r="B232" s="91"/>
      <c r="C232" s="91"/>
      <c r="D232" s="91"/>
      <c r="E232" s="91"/>
      <c r="F232" s="91"/>
      <c r="G232" s="91"/>
      <c r="H232" s="91"/>
      <c r="I232" s="91"/>
      <c r="J232" s="91"/>
    </row>
    <row r="233" spans="1:10" ht="15">
      <c r="A233" s="91"/>
      <c r="B233" s="91"/>
      <c r="C233" s="91"/>
      <c r="D233" s="91"/>
      <c r="E233" s="91"/>
      <c r="F233" s="91"/>
      <c r="G233" s="91"/>
      <c r="H233" s="91"/>
      <c r="I233" s="91"/>
      <c r="J233" s="91"/>
    </row>
    <row r="234" spans="1:10" ht="15">
      <c r="A234" s="91"/>
      <c r="B234" s="91"/>
      <c r="C234" s="91"/>
      <c r="D234" s="91"/>
      <c r="E234" s="91"/>
      <c r="F234" s="91"/>
      <c r="G234" s="91"/>
      <c r="H234" s="91"/>
      <c r="I234" s="91"/>
      <c r="J234" s="91"/>
    </row>
    <row r="235" spans="1:10" ht="15">
      <c r="A235" s="91"/>
      <c r="B235" s="91"/>
      <c r="C235" s="91"/>
      <c r="D235" s="91"/>
      <c r="E235" s="91"/>
      <c r="F235" s="91"/>
      <c r="G235" s="91"/>
      <c r="H235" s="91"/>
      <c r="I235" s="91"/>
      <c r="J235" s="91"/>
    </row>
    <row r="236" spans="1:10" ht="15">
      <c r="A236" s="91"/>
      <c r="B236" s="91"/>
      <c r="C236" s="91"/>
      <c r="D236" s="91"/>
      <c r="E236" s="91"/>
      <c r="F236" s="91"/>
      <c r="G236" s="91"/>
      <c r="H236" s="91"/>
      <c r="I236" s="91"/>
      <c r="J236" s="91"/>
    </row>
    <row r="237" spans="1:10" ht="15">
      <c r="A237" s="91"/>
      <c r="B237" s="91"/>
      <c r="C237" s="91"/>
      <c r="D237" s="91"/>
      <c r="E237" s="91"/>
      <c r="F237" s="91"/>
      <c r="G237" s="91"/>
      <c r="H237" s="91"/>
      <c r="I237" s="91"/>
      <c r="J237" s="91"/>
    </row>
    <row r="238" spans="1:10" ht="15">
      <c r="A238" s="91"/>
      <c r="B238" s="91"/>
      <c r="C238" s="91"/>
      <c r="D238" s="91"/>
      <c r="E238" s="91"/>
      <c r="F238" s="91"/>
      <c r="G238" s="91"/>
      <c r="H238" s="91"/>
      <c r="I238" s="91"/>
      <c r="J238" s="91"/>
    </row>
    <row r="239" spans="1:10" ht="15">
      <c r="A239" s="91"/>
      <c r="B239" s="91"/>
      <c r="C239" s="91"/>
      <c r="D239" s="91"/>
      <c r="E239" s="91"/>
      <c r="F239" s="91"/>
      <c r="G239" s="91"/>
      <c r="H239" s="91"/>
      <c r="I239" s="91"/>
      <c r="J239" s="91"/>
    </row>
    <row r="240" spans="1:10" ht="15">
      <c r="A240" s="91"/>
      <c r="B240" s="91"/>
      <c r="C240" s="91"/>
      <c r="D240" s="91"/>
      <c r="E240" s="91"/>
      <c r="F240" s="91"/>
      <c r="G240" s="91"/>
      <c r="H240" s="91"/>
      <c r="I240" s="91"/>
      <c r="J240" s="91"/>
    </row>
    <row r="241" spans="1:10" ht="15">
      <c r="A241" s="91"/>
      <c r="B241" s="91"/>
      <c r="C241" s="91"/>
      <c r="D241" s="91"/>
      <c r="E241" s="91"/>
      <c r="F241" s="91"/>
      <c r="G241" s="91"/>
      <c r="H241" s="91"/>
      <c r="I241" s="91"/>
      <c r="J241" s="91"/>
    </row>
    <row r="242" spans="1:10" ht="15">
      <c r="A242" s="91"/>
      <c r="B242" s="91"/>
      <c r="C242" s="91"/>
      <c r="D242" s="91"/>
      <c r="E242" s="91"/>
      <c r="F242" s="91"/>
      <c r="G242" s="91"/>
      <c r="H242" s="91"/>
      <c r="I242" s="91"/>
      <c r="J242" s="91"/>
    </row>
    <row r="243" spans="1:10" ht="15">
      <c r="A243" s="91"/>
      <c r="B243" s="91"/>
      <c r="C243" s="91"/>
      <c r="D243" s="91"/>
      <c r="E243" s="91"/>
      <c r="F243" s="91"/>
      <c r="G243" s="91"/>
      <c r="H243" s="91"/>
      <c r="I243" s="91"/>
      <c r="J243" s="91"/>
    </row>
    <row r="244" spans="1:10" ht="15">
      <c r="A244" s="91"/>
      <c r="B244" s="91"/>
      <c r="C244" s="91"/>
      <c r="D244" s="91"/>
      <c r="E244" s="91"/>
      <c r="F244" s="91"/>
      <c r="G244" s="91"/>
      <c r="H244" s="91"/>
      <c r="I244" s="91"/>
      <c r="J244" s="91"/>
    </row>
    <row r="245" spans="1:10" ht="15">
      <c r="A245" s="91"/>
      <c r="B245" s="91"/>
      <c r="C245" s="91"/>
      <c r="D245" s="91"/>
      <c r="E245" s="91"/>
      <c r="F245" s="91"/>
      <c r="G245" s="91"/>
      <c r="H245" s="91"/>
      <c r="I245" s="91"/>
      <c r="J245" s="91"/>
    </row>
    <row r="246" spans="1:10" ht="15">
      <c r="A246" s="91"/>
      <c r="B246" s="91"/>
      <c r="C246" s="91"/>
      <c r="D246" s="91"/>
      <c r="E246" s="91"/>
      <c r="F246" s="91"/>
      <c r="G246" s="91"/>
      <c r="H246" s="91"/>
      <c r="I246" s="91"/>
      <c r="J246" s="91"/>
    </row>
    <row r="247" spans="1:10" ht="15">
      <c r="A247" s="91"/>
      <c r="B247" s="91"/>
      <c r="C247" s="91"/>
      <c r="D247" s="91"/>
      <c r="E247" s="91"/>
      <c r="F247" s="91"/>
      <c r="G247" s="91"/>
      <c r="H247" s="91"/>
      <c r="I247" s="91"/>
      <c r="J247" s="91"/>
    </row>
    <row r="248" spans="1:10" ht="15">
      <c r="A248" s="91"/>
      <c r="B248" s="91"/>
      <c r="C248" s="91"/>
      <c r="D248" s="91"/>
      <c r="E248" s="91"/>
      <c r="F248" s="91"/>
      <c r="G248" s="91"/>
      <c r="H248" s="91"/>
      <c r="I248" s="91"/>
      <c r="J248" s="91"/>
    </row>
  </sheetData>
  <mergeCells count="3">
    <mergeCell ref="B1:G4"/>
    <mergeCell ref="B6:G9"/>
    <mergeCell ref="A12:L12"/>
  </mergeCells>
  <pageMargins left="0.7" right="0.7" top="0.75" bottom="0.75" header="0.3" footer="0.3"/>
  <pageSetup paperSize="9" orientation="portrait"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sheetPr>
  <dimension ref="A1:J302"/>
  <sheetViews>
    <sheetView topLeftCell="D15" workbookViewId="0">
      <selection activeCell="H36" sqref="H36"/>
    </sheetView>
  </sheetViews>
  <sheetFormatPr baseColWidth="10" defaultColWidth="10.33203125" defaultRowHeight="15"/>
  <cols>
    <col min="1" max="2" width="12.5" style="20" customWidth="1"/>
    <col min="3" max="3" width="15.5" style="20" customWidth="1"/>
    <col min="4" max="4" width="28.33203125" style="20" customWidth="1"/>
    <col min="5" max="5" width="15" style="20" customWidth="1"/>
    <col min="6" max="6" width="20.5" style="20" customWidth="1"/>
    <col min="7" max="7" width="54.5" style="20" customWidth="1"/>
    <col min="8" max="8" width="20.33203125" style="20" customWidth="1"/>
    <col min="9" max="16384" width="10.33203125" style="20"/>
  </cols>
  <sheetData>
    <row r="1" spans="1:10">
      <c r="A1" s="531" t="s">
        <v>213</v>
      </c>
      <c r="B1" s="531"/>
      <c r="C1" s="531"/>
      <c r="D1" s="531"/>
      <c r="E1" s="531"/>
      <c r="F1" s="531"/>
      <c r="G1" s="531"/>
      <c r="H1" s="531"/>
    </row>
    <row r="2" spans="1:10">
      <c r="A2" s="531"/>
      <c r="B2" s="531"/>
      <c r="C2" s="531"/>
      <c r="D2" s="531"/>
      <c r="E2" s="531"/>
      <c r="F2" s="531"/>
      <c r="G2" s="531"/>
      <c r="H2" s="531"/>
    </row>
    <row r="4" spans="1:10" ht="45.75" customHeight="1">
      <c r="A4" s="81" t="s">
        <v>214</v>
      </c>
      <c r="B4" s="81" t="s">
        <v>215</v>
      </c>
      <c r="C4" s="81" t="s">
        <v>216</v>
      </c>
      <c r="D4" s="81" t="s">
        <v>217</v>
      </c>
      <c r="E4" s="81" t="s">
        <v>218</v>
      </c>
      <c r="F4" s="82" t="s">
        <v>219</v>
      </c>
      <c r="G4" s="81" t="s">
        <v>220</v>
      </c>
      <c r="H4" s="81" t="s">
        <v>221</v>
      </c>
      <c r="I4" s="81" t="s">
        <v>222</v>
      </c>
      <c r="J4" s="81" t="s">
        <v>223</v>
      </c>
    </row>
    <row r="5" spans="1:10" ht="270">
      <c r="A5" s="535" t="s">
        <v>224</v>
      </c>
      <c r="B5" s="536" t="s">
        <v>225</v>
      </c>
      <c r="C5" s="535" t="s">
        <v>226</v>
      </c>
      <c r="D5" s="535" t="s">
        <v>227</v>
      </c>
      <c r="E5" s="537" t="s">
        <v>228</v>
      </c>
      <c r="F5" s="540" t="s">
        <v>229</v>
      </c>
      <c r="G5" s="71" t="s">
        <v>230</v>
      </c>
      <c r="H5" s="71" t="s">
        <v>231</v>
      </c>
      <c r="I5" s="72" t="s">
        <v>232</v>
      </c>
      <c r="J5"/>
    </row>
    <row r="6" spans="1:10" ht="409.6">
      <c r="A6" s="535"/>
      <c r="B6" s="536"/>
      <c r="C6" s="535"/>
      <c r="D6" s="535"/>
      <c r="E6" s="537"/>
      <c r="F6" s="540"/>
      <c r="G6" s="71" t="s">
        <v>233</v>
      </c>
      <c r="H6" s="71" t="s">
        <v>234</v>
      </c>
      <c r="I6" s="72" t="s">
        <v>235</v>
      </c>
      <c r="J6"/>
    </row>
    <row r="7" spans="1:10" ht="300">
      <c r="A7" s="535"/>
      <c r="B7" s="536"/>
      <c r="C7" s="535"/>
      <c r="D7" s="535"/>
      <c r="E7" s="537"/>
      <c r="F7" s="540"/>
      <c r="G7" s="71" t="s">
        <v>236</v>
      </c>
      <c r="H7" s="71" t="s">
        <v>237</v>
      </c>
      <c r="I7" s="72" t="s">
        <v>238</v>
      </c>
      <c r="J7"/>
    </row>
    <row r="8" spans="1:10" ht="409.6">
      <c r="A8" s="535"/>
      <c r="B8" s="536"/>
      <c r="C8" s="535"/>
      <c r="D8" s="535"/>
      <c r="E8" s="537"/>
      <c r="F8" s="540"/>
      <c r="G8" s="71" t="s">
        <v>239</v>
      </c>
      <c r="H8" s="71" t="s">
        <v>240</v>
      </c>
      <c r="I8" s="72" t="s">
        <v>241</v>
      </c>
      <c r="J8"/>
    </row>
    <row r="9" spans="1:10" ht="270">
      <c r="A9" s="532" t="s">
        <v>224</v>
      </c>
      <c r="B9" s="533" t="s">
        <v>225</v>
      </c>
      <c r="C9" s="532" t="s">
        <v>242</v>
      </c>
      <c r="D9" s="532" t="s">
        <v>243</v>
      </c>
      <c r="E9" s="534" t="s">
        <v>244</v>
      </c>
      <c r="F9" s="541" t="s">
        <v>229</v>
      </c>
      <c r="G9" s="74" t="s">
        <v>230</v>
      </c>
      <c r="H9" s="74" t="s">
        <v>245</v>
      </c>
      <c r="I9" s="75" t="s">
        <v>246</v>
      </c>
      <c r="J9"/>
    </row>
    <row r="10" spans="1:10" ht="409.6">
      <c r="A10" s="532"/>
      <c r="B10" s="533"/>
      <c r="C10" s="532"/>
      <c r="D10" s="532"/>
      <c r="E10" s="534"/>
      <c r="F10" s="541"/>
      <c r="G10" s="74" t="s">
        <v>233</v>
      </c>
      <c r="H10" s="74" t="s">
        <v>247</v>
      </c>
      <c r="I10" s="75" t="s">
        <v>248</v>
      </c>
      <c r="J10"/>
    </row>
    <row r="11" spans="1:10" ht="314">
      <c r="A11" s="532"/>
      <c r="B11" s="533"/>
      <c r="C11" s="532"/>
      <c r="D11" s="532"/>
      <c r="E11" s="534"/>
      <c r="F11" s="541"/>
      <c r="G11" s="74" t="s">
        <v>236</v>
      </c>
      <c r="H11" s="74" t="s">
        <v>249</v>
      </c>
      <c r="I11" s="75" t="s">
        <v>250</v>
      </c>
      <c r="J11"/>
    </row>
    <row r="12" spans="1:10" ht="409.6">
      <c r="A12" s="532"/>
      <c r="B12" s="533"/>
      <c r="C12" s="532"/>
      <c r="D12" s="532"/>
      <c r="E12" s="534"/>
      <c r="F12" s="541"/>
      <c r="G12" s="74" t="s">
        <v>239</v>
      </c>
      <c r="H12" s="74" t="s">
        <v>251</v>
      </c>
      <c r="I12" s="75" t="s">
        <v>252</v>
      </c>
      <c r="J12"/>
    </row>
    <row r="13" spans="1:10" ht="285">
      <c r="A13" s="535" t="s">
        <v>224</v>
      </c>
      <c r="B13" s="536" t="s">
        <v>225</v>
      </c>
      <c r="C13" s="535" t="s">
        <v>253</v>
      </c>
      <c r="D13" s="535" t="s">
        <v>254</v>
      </c>
      <c r="E13" s="537" t="s">
        <v>255</v>
      </c>
      <c r="F13" s="542" t="s">
        <v>229</v>
      </c>
      <c r="G13" s="71" t="s">
        <v>230</v>
      </c>
      <c r="H13" s="71" t="s">
        <v>256</v>
      </c>
      <c r="I13" s="72" t="s">
        <v>257</v>
      </c>
      <c r="J13"/>
    </row>
    <row r="14" spans="1:10" ht="409.6">
      <c r="A14" s="535"/>
      <c r="B14" s="536"/>
      <c r="C14" s="535"/>
      <c r="D14" s="535"/>
      <c r="E14" s="537"/>
      <c r="F14" s="542"/>
      <c r="G14" s="71" t="s">
        <v>233</v>
      </c>
      <c r="H14" s="71" t="s">
        <v>258</v>
      </c>
      <c r="I14" s="72" t="s">
        <v>259</v>
      </c>
      <c r="J14"/>
    </row>
    <row r="15" spans="1:10" ht="314">
      <c r="A15" s="535"/>
      <c r="B15" s="536"/>
      <c r="C15" s="535"/>
      <c r="D15" s="535"/>
      <c r="E15" s="537"/>
      <c r="F15" s="542"/>
      <c r="G15" s="71" t="s">
        <v>236</v>
      </c>
      <c r="H15" s="71" t="s">
        <v>260</v>
      </c>
      <c r="I15" s="72" t="s">
        <v>261</v>
      </c>
      <c r="J15"/>
    </row>
    <row r="16" spans="1:10" ht="409.6">
      <c r="A16" s="535"/>
      <c r="B16" s="536"/>
      <c r="C16" s="535"/>
      <c r="D16" s="535"/>
      <c r="E16" s="537"/>
      <c r="F16" s="542"/>
      <c r="G16" s="71" t="s">
        <v>239</v>
      </c>
      <c r="H16" s="71" t="s">
        <v>262</v>
      </c>
      <c r="I16" s="72" t="s">
        <v>263</v>
      </c>
      <c r="J16"/>
    </row>
    <row r="17" spans="1:10" ht="270">
      <c r="A17" s="532" t="s">
        <v>224</v>
      </c>
      <c r="B17" s="533" t="s">
        <v>225</v>
      </c>
      <c r="C17" s="532" t="s">
        <v>226</v>
      </c>
      <c r="D17" s="532" t="s">
        <v>264</v>
      </c>
      <c r="E17" s="534" t="s">
        <v>265</v>
      </c>
      <c r="F17" s="541" t="s">
        <v>229</v>
      </c>
      <c r="G17" s="74" t="s">
        <v>230</v>
      </c>
      <c r="H17" s="74" t="s">
        <v>231</v>
      </c>
      <c r="I17" s="75" t="s">
        <v>266</v>
      </c>
      <c r="J17"/>
    </row>
    <row r="18" spans="1:10" ht="409.6">
      <c r="A18" s="532"/>
      <c r="B18" s="533"/>
      <c r="C18" s="532"/>
      <c r="D18" s="532"/>
      <c r="E18" s="534"/>
      <c r="F18" s="541"/>
      <c r="G18" s="74" t="s">
        <v>233</v>
      </c>
      <c r="H18" s="74" t="s">
        <v>267</v>
      </c>
      <c r="I18" s="75" t="s">
        <v>268</v>
      </c>
      <c r="J18"/>
    </row>
    <row r="19" spans="1:10" ht="314">
      <c r="A19" s="532"/>
      <c r="B19" s="533"/>
      <c r="C19" s="532"/>
      <c r="D19" s="532"/>
      <c r="E19" s="534"/>
      <c r="F19" s="541"/>
      <c r="G19" s="74" t="s">
        <v>236</v>
      </c>
      <c r="H19" s="74" t="s">
        <v>269</v>
      </c>
      <c r="I19" s="75" t="s">
        <v>270</v>
      </c>
      <c r="J19"/>
    </row>
    <row r="20" spans="1:10" ht="409.6">
      <c r="A20" s="532"/>
      <c r="B20" s="533"/>
      <c r="C20" s="532"/>
      <c r="D20" s="532"/>
      <c r="E20" s="534"/>
      <c r="F20" s="541"/>
      <c r="G20" s="74" t="s">
        <v>239</v>
      </c>
      <c r="H20" s="74" t="s">
        <v>271</v>
      </c>
      <c r="I20" s="75" t="s">
        <v>272</v>
      </c>
      <c r="J20"/>
    </row>
    <row r="21" spans="1:10" ht="270">
      <c r="A21" s="535" t="s">
        <v>224</v>
      </c>
      <c r="B21" s="536" t="s">
        <v>225</v>
      </c>
      <c r="C21" s="535" t="s">
        <v>226</v>
      </c>
      <c r="D21" s="535" t="s">
        <v>273</v>
      </c>
      <c r="E21" s="537" t="s">
        <v>274</v>
      </c>
      <c r="F21" s="540" t="s">
        <v>229</v>
      </c>
      <c r="G21" s="71" t="s">
        <v>230</v>
      </c>
      <c r="H21" s="71" t="s">
        <v>275</v>
      </c>
      <c r="I21" s="72" t="s">
        <v>276</v>
      </c>
      <c r="J21"/>
    </row>
    <row r="22" spans="1:10" ht="409.6">
      <c r="A22" s="535"/>
      <c r="B22" s="536"/>
      <c r="C22" s="535"/>
      <c r="D22" s="535"/>
      <c r="E22" s="537"/>
      <c r="F22" s="540"/>
      <c r="G22" s="71" t="s">
        <v>233</v>
      </c>
      <c r="H22" s="71" t="s">
        <v>277</v>
      </c>
      <c r="I22" s="72" t="s">
        <v>278</v>
      </c>
      <c r="J22"/>
    </row>
    <row r="23" spans="1:10" ht="314">
      <c r="A23" s="535"/>
      <c r="B23" s="536"/>
      <c r="C23" s="535"/>
      <c r="D23" s="535"/>
      <c r="E23" s="537"/>
      <c r="F23" s="540"/>
      <c r="G23" s="71" t="s">
        <v>236</v>
      </c>
      <c r="H23" s="71" t="s">
        <v>279</v>
      </c>
      <c r="I23" s="72" t="s">
        <v>280</v>
      </c>
      <c r="J23"/>
    </row>
    <row r="24" spans="1:10" ht="409.6">
      <c r="A24" s="535"/>
      <c r="B24" s="536"/>
      <c r="C24" s="535"/>
      <c r="D24" s="535"/>
      <c r="E24" s="537"/>
      <c r="F24" s="540"/>
      <c r="G24" s="71" t="s">
        <v>239</v>
      </c>
      <c r="H24" s="71" t="s">
        <v>281</v>
      </c>
      <c r="I24" s="72" t="s">
        <v>282</v>
      </c>
      <c r="J24"/>
    </row>
    <row r="25" spans="1:10" ht="270">
      <c r="A25" s="532" t="s">
        <v>224</v>
      </c>
      <c r="B25" s="533" t="s">
        <v>225</v>
      </c>
      <c r="C25" s="532" t="s">
        <v>283</v>
      </c>
      <c r="D25" s="532" t="s">
        <v>284</v>
      </c>
      <c r="E25" s="534" t="s">
        <v>285</v>
      </c>
      <c r="F25" s="543" t="s">
        <v>229</v>
      </c>
      <c r="G25" s="74" t="s">
        <v>230</v>
      </c>
      <c r="H25" s="74" t="s">
        <v>275</v>
      </c>
      <c r="I25" s="75" t="s">
        <v>286</v>
      </c>
      <c r="J25"/>
    </row>
    <row r="26" spans="1:10" ht="409.6">
      <c r="A26" s="532"/>
      <c r="B26" s="533"/>
      <c r="C26" s="532"/>
      <c r="D26" s="532"/>
      <c r="E26" s="534"/>
      <c r="F26" s="543"/>
      <c r="G26" s="74" t="s">
        <v>233</v>
      </c>
      <c r="H26" s="74" t="s">
        <v>287</v>
      </c>
      <c r="I26" s="75" t="s">
        <v>288</v>
      </c>
      <c r="J26"/>
    </row>
    <row r="27" spans="1:10" ht="314">
      <c r="A27" s="532"/>
      <c r="B27" s="533"/>
      <c r="C27" s="532"/>
      <c r="D27" s="532"/>
      <c r="E27" s="534"/>
      <c r="F27" s="543"/>
      <c r="G27" s="74" t="s">
        <v>236</v>
      </c>
      <c r="H27" s="74" t="s">
        <v>279</v>
      </c>
      <c r="I27" s="75" t="s">
        <v>289</v>
      </c>
      <c r="J27"/>
    </row>
    <row r="28" spans="1:10" ht="409.6">
      <c r="A28" s="532"/>
      <c r="B28" s="533"/>
      <c r="C28" s="532"/>
      <c r="D28" s="532"/>
      <c r="E28" s="534"/>
      <c r="F28" s="543"/>
      <c r="G28" s="74" t="s">
        <v>239</v>
      </c>
      <c r="H28" s="74" t="s">
        <v>290</v>
      </c>
      <c r="I28" s="75" t="s">
        <v>291</v>
      </c>
      <c r="J28"/>
    </row>
    <row r="29" spans="1:10" ht="270">
      <c r="A29" s="535" t="s">
        <v>224</v>
      </c>
      <c r="B29" s="536" t="s">
        <v>225</v>
      </c>
      <c r="C29" s="535" t="s">
        <v>292</v>
      </c>
      <c r="D29" s="535" t="s">
        <v>293</v>
      </c>
      <c r="E29" s="537" t="s">
        <v>294</v>
      </c>
      <c r="F29" s="540" t="s">
        <v>229</v>
      </c>
      <c r="G29" s="71" t="s">
        <v>295</v>
      </c>
      <c r="H29" s="71" t="s">
        <v>275</v>
      </c>
      <c r="I29" s="72" t="s">
        <v>296</v>
      </c>
      <c r="J29"/>
    </row>
    <row r="30" spans="1:10" ht="409.6">
      <c r="A30" s="535"/>
      <c r="B30" s="536"/>
      <c r="C30" s="535"/>
      <c r="D30" s="535"/>
      <c r="E30" s="537"/>
      <c r="F30" s="540"/>
      <c r="G30" s="71" t="s">
        <v>297</v>
      </c>
      <c r="H30" s="71" t="s">
        <v>298</v>
      </c>
      <c r="I30" s="72" t="s">
        <v>299</v>
      </c>
      <c r="J30"/>
    </row>
    <row r="31" spans="1:10" ht="314">
      <c r="A31" s="535"/>
      <c r="B31" s="536"/>
      <c r="C31" s="535"/>
      <c r="D31" s="535"/>
      <c r="E31" s="537"/>
      <c r="F31" s="540"/>
      <c r="G31" s="71" t="s">
        <v>300</v>
      </c>
      <c r="H31" s="71" t="s">
        <v>279</v>
      </c>
      <c r="I31" s="72" t="s">
        <v>301</v>
      </c>
      <c r="J31"/>
    </row>
    <row r="32" spans="1:10" ht="409.6">
      <c r="A32" s="535"/>
      <c r="B32" s="536"/>
      <c r="C32" s="535"/>
      <c r="D32" s="535"/>
      <c r="E32" s="537"/>
      <c r="F32" s="540"/>
      <c r="G32" s="71" t="s">
        <v>302</v>
      </c>
      <c r="H32" s="76" t="s">
        <v>303</v>
      </c>
      <c r="I32" s="72" t="s">
        <v>304</v>
      </c>
      <c r="J32"/>
    </row>
    <row r="33" spans="1:10" ht="409.6">
      <c r="A33" s="68"/>
      <c r="B33" s="69"/>
      <c r="C33" s="68"/>
      <c r="D33" s="68"/>
      <c r="E33"/>
      <c r="F33" s="70"/>
      <c r="G33" s="71" t="s">
        <v>305</v>
      </c>
      <c r="H33" s="77" t="s">
        <v>306</v>
      </c>
      <c r="I33" s="72" t="s">
        <v>307</v>
      </c>
      <c r="J33"/>
    </row>
    <row r="34" spans="1:10" ht="409.6">
      <c r="A34" s="68"/>
      <c r="B34" s="69"/>
      <c r="C34" s="68"/>
      <c r="D34" s="68"/>
      <c r="E34"/>
      <c r="F34" s="70"/>
      <c r="G34" s="71" t="s">
        <v>308</v>
      </c>
      <c r="H34" s="77" t="s">
        <v>309</v>
      </c>
      <c r="I34" s="72" t="s">
        <v>310</v>
      </c>
      <c r="J34"/>
    </row>
    <row r="35" spans="1:10" ht="409.6">
      <c r="A35" s="68"/>
      <c r="B35" s="69"/>
      <c r="C35" s="68"/>
      <c r="D35" s="68"/>
      <c r="E35"/>
      <c r="F35" s="70"/>
      <c r="G35" s="71" t="s">
        <v>311</v>
      </c>
      <c r="H35" s="77" t="s">
        <v>312</v>
      </c>
      <c r="I35" s="72" t="s">
        <v>313</v>
      </c>
      <c r="J35"/>
    </row>
    <row r="36" spans="1:10" ht="409.6">
      <c r="A36" s="68"/>
      <c r="B36" s="69"/>
      <c r="C36" s="68"/>
      <c r="D36" s="68"/>
      <c r="E36"/>
      <c r="F36" s="70"/>
      <c r="G36" s="71" t="s">
        <v>314</v>
      </c>
      <c r="H36" s="77" t="s">
        <v>315</v>
      </c>
      <c r="I36" s="72" t="s">
        <v>316</v>
      </c>
      <c r="J36"/>
    </row>
    <row r="37" spans="1:10" ht="409.6">
      <c r="A37" s="68"/>
      <c r="B37" s="69"/>
      <c r="C37" s="68"/>
      <c r="D37" s="68"/>
      <c r="E37"/>
      <c r="F37" s="70"/>
      <c r="G37" s="78" t="s">
        <v>317</v>
      </c>
      <c r="H37" s="77" t="s">
        <v>318</v>
      </c>
      <c r="I37" s="72" t="s">
        <v>319</v>
      </c>
      <c r="J37"/>
    </row>
    <row r="38" spans="1:10" ht="270">
      <c r="A38" s="532" t="s">
        <v>224</v>
      </c>
      <c r="B38" s="533" t="s">
        <v>225</v>
      </c>
      <c r="C38" s="532" t="s">
        <v>320</v>
      </c>
      <c r="D38" s="532" t="s">
        <v>321</v>
      </c>
      <c r="E38" s="534" t="s">
        <v>322</v>
      </c>
      <c r="F38" s="541" t="s">
        <v>229</v>
      </c>
      <c r="G38" s="74" t="s">
        <v>295</v>
      </c>
      <c r="H38" s="74" t="s">
        <v>231</v>
      </c>
      <c r="I38" s="75" t="s">
        <v>323</v>
      </c>
      <c r="J38"/>
    </row>
    <row r="39" spans="1:10" ht="409.6">
      <c r="A39" s="532"/>
      <c r="B39" s="533"/>
      <c r="C39" s="532"/>
      <c r="D39" s="532"/>
      <c r="E39" s="534"/>
      <c r="F39" s="541"/>
      <c r="G39" s="74" t="s">
        <v>297</v>
      </c>
      <c r="H39" s="74" t="s">
        <v>324</v>
      </c>
      <c r="I39" s="75" t="s">
        <v>325</v>
      </c>
      <c r="J39"/>
    </row>
    <row r="40" spans="1:10" ht="314">
      <c r="A40" s="532"/>
      <c r="B40" s="533"/>
      <c r="C40" s="532"/>
      <c r="D40" s="532"/>
      <c r="E40" s="534"/>
      <c r="F40" s="541"/>
      <c r="G40" s="74" t="s">
        <v>326</v>
      </c>
      <c r="H40" s="74" t="s">
        <v>327</v>
      </c>
      <c r="I40" s="75" t="s">
        <v>328</v>
      </c>
      <c r="J40"/>
    </row>
    <row r="41" spans="1:10" ht="409.6">
      <c r="A41" s="532"/>
      <c r="B41" s="533"/>
      <c r="C41" s="532"/>
      <c r="D41" s="532"/>
      <c r="E41" s="534"/>
      <c r="F41" s="541"/>
      <c r="G41" s="74" t="s">
        <v>302</v>
      </c>
      <c r="H41" s="74" t="s">
        <v>329</v>
      </c>
      <c r="I41" s="75" t="s">
        <v>330</v>
      </c>
      <c r="J41"/>
    </row>
    <row r="42" spans="1:10" ht="409.6">
      <c r="A42" s="532"/>
      <c r="B42" s="533"/>
      <c r="C42" s="532"/>
      <c r="D42" s="532"/>
      <c r="E42" s="534"/>
      <c r="F42" s="541"/>
      <c r="G42" s="74" t="s">
        <v>331</v>
      </c>
      <c r="H42" s="74" t="s">
        <v>332</v>
      </c>
      <c r="I42" s="75" t="s">
        <v>333</v>
      </c>
      <c r="J42"/>
    </row>
    <row r="43" spans="1:10" ht="409.6">
      <c r="A43" s="532"/>
      <c r="B43" s="533"/>
      <c r="C43" s="532"/>
      <c r="D43" s="532"/>
      <c r="E43" s="534"/>
      <c r="F43" s="541"/>
      <c r="G43" s="74" t="s">
        <v>334</v>
      </c>
      <c r="H43" s="74" t="s">
        <v>335</v>
      </c>
      <c r="I43" s="75" t="s">
        <v>336</v>
      </c>
      <c r="J43"/>
    </row>
    <row r="44" spans="1:10" ht="409.6">
      <c r="A44" s="532"/>
      <c r="B44" s="533"/>
      <c r="C44" s="532"/>
      <c r="D44" s="532"/>
      <c r="E44" s="534"/>
      <c r="F44" s="541"/>
      <c r="G44" s="74" t="s">
        <v>337</v>
      </c>
      <c r="H44" s="74" t="s">
        <v>338</v>
      </c>
      <c r="I44" s="75" t="s">
        <v>339</v>
      </c>
      <c r="J44"/>
    </row>
    <row r="45" spans="1:10" ht="409.6">
      <c r="A45" s="532"/>
      <c r="B45" s="533"/>
      <c r="C45" s="532"/>
      <c r="D45" s="532"/>
      <c r="E45" s="534"/>
      <c r="F45" s="541"/>
      <c r="G45" s="74" t="s">
        <v>340</v>
      </c>
      <c r="H45" s="74" t="s">
        <v>341</v>
      </c>
      <c r="I45" s="75" t="s">
        <v>342</v>
      </c>
      <c r="J45"/>
    </row>
    <row r="46" spans="1:10" ht="225">
      <c r="A46" s="532"/>
      <c r="B46" s="533"/>
      <c r="C46" s="532"/>
      <c r="D46" s="532"/>
      <c r="E46" s="534"/>
      <c r="F46" s="541"/>
      <c r="G46" s="74" t="s">
        <v>343</v>
      </c>
      <c r="H46" s="74" t="s">
        <v>344</v>
      </c>
      <c r="I46" s="75" t="s">
        <v>345</v>
      </c>
      <c r="J46"/>
    </row>
    <row r="47" spans="1:10" ht="195">
      <c r="A47" s="532"/>
      <c r="B47" s="533"/>
      <c r="C47" s="532"/>
      <c r="D47" s="532"/>
      <c r="E47" s="534"/>
      <c r="F47" s="541"/>
      <c r="G47" s="74" t="s">
        <v>346</v>
      </c>
      <c r="H47" s="74" t="s">
        <v>347</v>
      </c>
      <c r="I47" s="75" t="s">
        <v>348</v>
      </c>
      <c r="J47"/>
    </row>
    <row r="48" spans="1:10" ht="240">
      <c r="A48" s="535" t="s">
        <v>224</v>
      </c>
      <c r="B48" s="536" t="s">
        <v>225</v>
      </c>
      <c r="C48" s="535" t="s">
        <v>320</v>
      </c>
      <c r="D48" s="535" t="s">
        <v>349</v>
      </c>
      <c r="E48" s="537" t="s">
        <v>350</v>
      </c>
      <c r="F48" s="540" t="s">
        <v>229</v>
      </c>
      <c r="G48" s="71" t="s">
        <v>230</v>
      </c>
      <c r="H48" s="71" t="s">
        <v>351</v>
      </c>
      <c r="I48" s="72" t="s">
        <v>352</v>
      </c>
      <c r="J48"/>
    </row>
    <row r="49" spans="1:10" ht="409.6">
      <c r="A49" s="535"/>
      <c r="B49" s="536"/>
      <c r="C49" s="535"/>
      <c r="D49" s="535"/>
      <c r="E49" s="537"/>
      <c r="F49" s="540"/>
      <c r="G49" s="71" t="s">
        <v>233</v>
      </c>
      <c r="H49" s="71" t="s">
        <v>353</v>
      </c>
      <c r="I49" s="72" t="s">
        <v>354</v>
      </c>
      <c r="J49"/>
    </row>
    <row r="50" spans="1:10" ht="285">
      <c r="A50" s="535"/>
      <c r="B50" s="536"/>
      <c r="C50" s="535"/>
      <c r="D50" s="535"/>
      <c r="E50" s="537"/>
      <c r="F50" s="540"/>
      <c r="G50" s="71" t="s">
        <v>236</v>
      </c>
      <c r="H50" s="71" t="s">
        <v>355</v>
      </c>
      <c r="I50" s="72" t="s">
        <v>356</v>
      </c>
      <c r="J50"/>
    </row>
    <row r="51" spans="1:10" ht="409.6">
      <c r="A51" s="535"/>
      <c r="B51" s="536"/>
      <c r="C51" s="535"/>
      <c r="D51" s="535"/>
      <c r="E51" s="537"/>
      <c r="F51" s="540"/>
      <c r="G51" s="71" t="s">
        <v>239</v>
      </c>
      <c r="H51" s="71" t="s">
        <v>357</v>
      </c>
      <c r="I51" s="72" t="s">
        <v>358</v>
      </c>
      <c r="J51"/>
    </row>
    <row r="52" spans="1:10" ht="240">
      <c r="A52" s="532" t="s">
        <v>224</v>
      </c>
      <c r="B52" s="533" t="s">
        <v>225</v>
      </c>
      <c r="C52" s="532" t="s">
        <v>320</v>
      </c>
      <c r="D52" s="532" t="s">
        <v>359</v>
      </c>
      <c r="E52" s="534" t="s">
        <v>360</v>
      </c>
      <c r="F52" s="541" t="s">
        <v>229</v>
      </c>
      <c r="G52" s="74" t="s">
        <v>230</v>
      </c>
      <c r="H52" s="74" t="s">
        <v>361</v>
      </c>
      <c r="I52" s="75" t="s">
        <v>362</v>
      </c>
      <c r="J52"/>
    </row>
    <row r="53" spans="1:10" ht="409.6">
      <c r="A53" s="532"/>
      <c r="B53" s="533"/>
      <c r="C53" s="532"/>
      <c r="D53" s="532"/>
      <c r="E53" s="534"/>
      <c r="F53" s="541"/>
      <c r="G53" s="74" t="s">
        <v>233</v>
      </c>
      <c r="H53" s="74" t="s">
        <v>363</v>
      </c>
      <c r="I53" s="75" t="s">
        <v>364</v>
      </c>
      <c r="J53"/>
    </row>
    <row r="54" spans="1:10" ht="285">
      <c r="A54" s="532"/>
      <c r="B54" s="533"/>
      <c r="C54" s="532"/>
      <c r="D54" s="532"/>
      <c r="E54" s="534"/>
      <c r="F54" s="541"/>
      <c r="G54" s="74" t="s">
        <v>236</v>
      </c>
      <c r="H54" s="74" t="s">
        <v>365</v>
      </c>
      <c r="I54" s="75" t="s">
        <v>366</v>
      </c>
      <c r="J54"/>
    </row>
    <row r="55" spans="1:10" ht="409.6">
      <c r="A55" s="532"/>
      <c r="B55" s="533"/>
      <c r="C55" s="532"/>
      <c r="D55" s="532"/>
      <c r="E55" s="534"/>
      <c r="F55" s="541"/>
      <c r="G55" s="74" t="s">
        <v>239</v>
      </c>
      <c r="H55" s="74" t="s">
        <v>367</v>
      </c>
      <c r="I55" s="75" t="s">
        <v>368</v>
      </c>
      <c r="J55"/>
    </row>
    <row r="56" spans="1:10" ht="240">
      <c r="A56" s="535" t="s">
        <v>224</v>
      </c>
      <c r="B56" s="536" t="s">
        <v>225</v>
      </c>
      <c r="C56" s="535" t="s">
        <v>320</v>
      </c>
      <c r="D56" s="535" t="s">
        <v>369</v>
      </c>
      <c r="E56" s="537" t="s">
        <v>370</v>
      </c>
      <c r="F56" s="537" t="s">
        <v>229</v>
      </c>
      <c r="G56" s="71" t="s">
        <v>230</v>
      </c>
      <c r="H56" s="71" t="s">
        <v>371</v>
      </c>
      <c r="I56" s="72" t="s">
        <v>372</v>
      </c>
      <c r="J56"/>
    </row>
    <row r="57" spans="1:10" ht="409.6">
      <c r="A57" s="535"/>
      <c r="B57" s="536"/>
      <c r="C57" s="535"/>
      <c r="D57" s="535"/>
      <c r="E57" s="537"/>
      <c r="F57" s="537"/>
      <c r="G57" s="71" t="s">
        <v>233</v>
      </c>
      <c r="H57" s="71" t="s">
        <v>373</v>
      </c>
      <c r="I57" s="72" t="s">
        <v>374</v>
      </c>
      <c r="J57"/>
    </row>
    <row r="58" spans="1:10" ht="285">
      <c r="A58" s="535"/>
      <c r="B58" s="536"/>
      <c r="C58" s="535"/>
      <c r="D58" s="535"/>
      <c r="E58" s="537"/>
      <c r="F58" s="537"/>
      <c r="G58" s="71" t="s">
        <v>236</v>
      </c>
      <c r="H58" s="71" t="s">
        <v>375</v>
      </c>
      <c r="I58" s="72" t="s">
        <v>376</v>
      </c>
      <c r="J58"/>
    </row>
    <row r="59" spans="1:10" ht="409.6">
      <c r="A59" s="535"/>
      <c r="B59" s="536"/>
      <c r="C59" s="535"/>
      <c r="D59" s="535"/>
      <c r="E59" s="537"/>
      <c r="F59" s="537"/>
      <c r="G59" s="71" t="s">
        <v>239</v>
      </c>
      <c r="H59" s="71" t="s">
        <v>377</v>
      </c>
      <c r="I59" s="72" t="s">
        <v>378</v>
      </c>
      <c r="J59"/>
    </row>
    <row r="60" spans="1:10" ht="270">
      <c r="A60" s="532" t="s">
        <v>224</v>
      </c>
      <c r="B60" s="533" t="s">
        <v>225</v>
      </c>
      <c r="C60" s="532" t="s">
        <v>320</v>
      </c>
      <c r="D60" s="532" t="s">
        <v>379</v>
      </c>
      <c r="E60" s="534" t="s">
        <v>380</v>
      </c>
      <c r="F60" s="541" t="s">
        <v>229</v>
      </c>
      <c r="G60" s="74" t="s">
        <v>230</v>
      </c>
      <c r="H60" s="74" t="s">
        <v>381</v>
      </c>
      <c r="I60" s="75" t="s">
        <v>382</v>
      </c>
      <c r="J60"/>
    </row>
    <row r="61" spans="1:10" ht="409.6">
      <c r="A61" s="532"/>
      <c r="B61" s="533"/>
      <c r="C61" s="532"/>
      <c r="D61" s="532"/>
      <c r="E61" s="534"/>
      <c r="F61" s="541"/>
      <c r="G61" s="74" t="s">
        <v>233</v>
      </c>
      <c r="H61" s="74" t="s">
        <v>383</v>
      </c>
      <c r="I61" s="75" t="s">
        <v>384</v>
      </c>
      <c r="J61"/>
    </row>
    <row r="62" spans="1:10" ht="314">
      <c r="A62" s="532"/>
      <c r="B62" s="533"/>
      <c r="C62" s="532"/>
      <c r="D62" s="532"/>
      <c r="E62" s="534"/>
      <c r="F62" s="541"/>
      <c r="G62" s="74" t="s">
        <v>236</v>
      </c>
      <c r="H62" s="74" t="s">
        <v>385</v>
      </c>
      <c r="I62" s="75" t="s">
        <v>386</v>
      </c>
      <c r="J62"/>
    </row>
    <row r="63" spans="1:10" ht="409.6">
      <c r="A63" s="532"/>
      <c r="B63" s="533"/>
      <c r="C63" s="532"/>
      <c r="D63" s="532"/>
      <c r="E63" s="534"/>
      <c r="F63" s="541"/>
      <c r="G63" s="74" t="s">
        <v>239</v>
      </c>
      <c r="H63" s="74" t="s">
        <v>387</v>
      </c>
      <c r="I63" s="75" t="s">
        <v>388</v>
      </c>
      <c r="J63"/>
    </row>
    <row r="64" spans="1:10" ht="409.6">
      <c r="A64" s="535" t="s">
        <v>224</v>
      </c>
      <c r="B64" s="536" t="s">
        <v>225</v>
      </c>
      <c r="C64" s="535" t="s">
        <v>320</v>
      </c>
      <c r="D64" s="535" t="s">
        <v>389</v>
      </c>
      <c r="E64" s="537" t="s">
        <v>390</v>
      </c>
      <c r="F64" s="540" t="s">
        <v>229</v>
      </c>
      <c r="G64" s="71" t="s">
        <v>233</v>
      </c>
      <c r="H64" s="71" t="s">
        <v>391</v>
      </c>
      <c r="I64" s="72" t="s">
        <v>392</v>
      </c>
      <c r="J64"/>
    </row>
    <row r="65" spans="1:10" ht="314">
      <c r="A65" s="535"/>
      <c r="B65" s="536"/>
      <c r="C65" s="535"/>
      <c r="D65" s="535"/>
      <c r="E65" s="537"/>
      <c r="F65" s="540"/>
      <c r="G65" s="71" t="s">
        <v>236</v>
      </c>
      <c r="H65" s="71" t="s">
        <v>393</v>
      </c>
      <c r="I65" s="72" t="s">
        <v>394</v>
      </c>
      <c r="J65"/>
    </row>
    <row r="66" spans="1:10" ht="409.6">
      <c r="A66" s="535"/>
      <c r="B66" s="536"/>
      <c r="C66" s="535"/>
      <c r="D66" s="535"/>
      <c r="E66" s="537"/>
      <c r="F66" s="540"/>
      <c r="G66" s="71" t="s">
        <v>239</v>
      </c>
      <c r="H66" s="71" t="s">
        <v>395</v>
      </c>
      <c r="I66" s="72" t="s">
        <v>396</v>
      </c>
      <c r="J66"/>
    </row>
    <row r="67" spans="1:10" ht="270">
      <c r="A67" s="535"/>
      <c r="B67" s="536"/>
      <c r="C67" s="535"/>
      <c r="D67" s="535"/>
      <c r="E67" s="537"/>
      <c r="F67" s="540"/>
      <c r="G67" s="71" t="s">
        <v>230</v>
      </c>
      <c r="H67" s="71" t="s">
        <v>381</v>
      </c>
      <c r="I67" s="72" t="s">
        <v>397</v>
      </c>
      <c r="J67"/>
    </row>
    <row r="68" spans="1:10" ht="409.6">
      <c r="A68" s="532" t="s">
        <v>224</v>
      </c>
      <c r="B68" s="533" t="s">
        <v>225</v>
      </c>
      <c r="C68" s="532" t="s">
        <v>320</v>
      </c>
      <c r="D68" s="532" t="s">
        <v>398</v>
      </c>
      <c r="E68" s="534" t="s">
        <v>399</v>
      </c>
      <c r="F68" s="73" t="s">
        <v>229</v>
      </c>
      <c r="G68" s="74" t="s">
        <v>233</v>
      </c>
      <c r="H68" s="74" t="s">
        <v>400</v>
      </c>
      <c r="I68" s="75" t="s">
        <v>401</v>
      </c>
      <c r="J68"/>
    </row>
    <row r="69" spans="1:10" ht="314">
      <c r="A69" s="532"/>
      <c r="B69" s="533"/>
      <c r="C69" s="532"/>
      <c r="D69" s="532"/>
      <c r="E69" s="534"/>
      <c r="F69" s="67"/>
      <c r="G69" s="74" t="s">
        <v>236</v>
      </c>
      <c r="H69" s="74" t="s">
        <v>385</v>
      </c>
      <c r="I69" s="75" t="s">
        <v>402</v>
      </c>
      <c r="J69"/>
    </row>
    <row r="70" spans="1:10" ht="409.6">
      <c r="A70" s="532"/>
      <c r="B70" s="533"/>
      <c r="C70" s="532"/>
      <c r="D70" s="532"/>
      <c r="E70" s="534"/>
      <c r="F70" s="534"/>
      <c r="G70" s="74" t="s">
        <v>239</v>
      </c>
      <c r="H70" s="74" t="s">
        <v>403</v>
      </c>
      <c r="I70" s="75" t="s">
        <v>404</v>
      </c>
      <c r="J70"/>
    </row>
    <row r="71" spans="1:10" ht="270">
      <c r="A71" s="532"/>
      <c r="B71" s="533"/>
      <c r="C71" s="532"/>
      <c r="D71" s="532"/>
      <c r="E71" s="534"/>
      <c r="F71" s="534"/>
      <c r="G71" s="74" t="s">
        <v>230</v>
      </c>
      <c r="H71" s="74" t="s">
        <v>405</v>
      </c>
      <c r="I71" s="75" t="s">
        <v>406</v>
      </c>
      <c r="J71"/>
    </row>
    <row r="72" spans="1:10" ht="270">
      <c r="A72" s="535" t="s">
        <v>224</v>
      </c>
      <c r="B72" s="536" t="s">
        <v>225</v>
      </c>
      <c r="C72" s="535" t="s">
        <v>320</v>
      </c>
      <c r="D72" s="535" t="s">
        <v>407</v>
      </c>
      <c r="E72" s="537" t="s">
        <v>408</v>
      </c>
      <c r="F72" s="540" t="s">
        <v>229</v>
      </c>
      <c r="G72" s="71" t="s">
        <v>230</v>
      </c>
      <c r="H72" s="71" t="s">
        <v>409</v>
      </c>
      <c r="I72" s="72" t="s">
        <v>410</v>
      </c>
      <c r="J72"/>
    </row>
    <row r="73" spans="1:10" ht="409.6">
      <c r="A73" s="535"/>
      <c r="B73" s="536"/>
      <c r="C73" s="535"/>
      <c r="D73" s="535"/>
      <c r="E73" s="537"/>
      <c r="F73" s="540"/>
      <c r="G73" s="71" t="s">
        <v>233</v>
      </c>
      <c r="H73" s="71" t="s">
        <v>411</v>
      </c>
      <c r="I73" s="72" t="s">
        <v>412</v>
      </c>
      <c r="J73"/>
    </row>
    <row r="74" spans="1:10" ht="314">
      <c r="A74" s="535"/>
      <c r="B74" s="536"/>
      <c r="C74" s="535"/>
      <c r="D74" s="535"/>
      <c r="E74" s="537"/>
      <c r="F74" s="540"/>
      <c r="G74" s="71" t="s">
        <v>236</v>
      </c>
      <c r="H74" s="71" t="s">
        <v>413</v>
      </c>
      <c r="I74" s="72" t="s">
        <v>414</v>
      </c>
      <c r="J74"/>
    </row>
    <row r="75" spans="1:10" ht="409.6">
      <c r="A75" s="535"/>
      <c r="B75" s="536"/>
      <c r="C75" s="535"/>
      <c r="D75" s="535"/>
      <c r="E75" s="537"/>
      <c r="F75" s="540"/>
      <c r="G75" s="71" t="s">
        <v>239</v>
      </c>
      <c r="H75" s="71" t="s">
        <v>415</v>
      </c>
      <c r="I75" s="72" t="s">
        <v>416</v>
      </c>
      <c r="J75"/>
    </row>
    <row r="76" spans="1:10" ht="270">
      <c r="A76" s="532" t="s">
        <v>224</v>
      </c>
      <c r="B76" s="533" t="s">
        <v>225</v>
      </c>
      <c r="C76" s="532" t="s">
        <v>320</v>
      </c>
      <c r="D76" s="532" t="s">
        <v>417</v>
      </c>
      <c r="E76" s="534" t="s">
        <v>418</v>
      </c>
      <c r="F76" s="541" t="s">
        <v>229</v>
      </c>
      <c r="G76" s="74" t="s">
        <v>230</v>
      </c>
      <c r="H76" s="74" t="s">
        <v>419</v>
      </c>
      <c r="I76" s="75" t="s">
        <v>420</v>
      </c>
      <c r="J76"/>
    </row>
    <row r="77" spans="1:10" ht="409.6">
      <c r="A77" s="532"/>
      <c r="B77" s="533"/>
      <c r="C77" s="532"/>
      <c r="D77" s="532"/>
      <c r="E77" s="534"/>
      <c r="F77" s="541"/>
      <c r="G77" s="74" t="s">
        <v>233</v>
      </c>
      <c r="H77" s="74" t="s">
        <v>421</v>
      </c>
      <c r="I77" s="75" t="s">
        <v>422</v>
      </c>
      <c r="J77"/>
    </row>
    <row r="78" spans="1:10" ht="314">
      <c r="A78" s="532"/>
      <c r="B78" s="533"/>
      <c r="C78" s="532"/>
      <c r="D78" s="532"/>
      <c r="E78" s="534"/>
      <c r="F78" s="541"/>
      <c r="G78" s="74" t="s">
        <v>236</v>
      </c>
      <c r="H78" s="74" t="s">
        <v>385</v>
      </c>
      <c r="I78" s="75" t="s">
        <v>423</v>
      </c>
      <c r="J78"/>
    </row>
    <row r="79" spans="1:10" ht="409.6">
      <c r="A79" s="532"/>
      <c r="B79" s="533"/>
      <c r="C79" s="532"/>
      <c r="D79" s="532"/>
      <c r="E79" s="534"/>
      <c r="F79" s="541"/>
      <c r="G79" s="74" t="s">
        <v>239</v>
      </c>
      <c r="H79" s="74" t="s">
        <v>424</v>
      </c>
      <c r="I79" s="75" t="s">
        <v>425</v>
      </c>
      <c r="J79"/>
    </row>
    <row r="80" spans="1:10" ht="270">
      <c r="A80" s="535" t="s">
        <v>224</v>
      </c>
      <c r="B80" s="536" t="s">
        <v>225</v>
      </c>
      <c r="C80" s="535" t="s">
        <v>320</v>
      </c>
      <c r="D80" s="535" t="s">
        <v>426</v>
      </c>
      <c r="E80" s="537" t="s">
        <v>427</v>
      </c>
      <c r="F80" s="540" t="s">
        <v>229</v>
      </c>
      <c r="G80" s="71" t="s">
        <v>230</v>
      </c>
      <c r="H80" s="71" t="s">
        <v>428</v>
      </c>
      <c r="I80" s="72" t="s">
        <v>429</v>
      </c>
      <c r="J80"/>
    </row>
    <row r="81" spans="1:10" ht="409.6">
      <c r="A81" s="535"/>
      <c r="B81" s="536"/>
      <c r="C81" s="535"/>
      <c r="D81" s="535"/>
      <c r="E81" s="537"/>
      <c r="F81" s="540"/>
      <c r="G81" s="71" t="s">
        <v>233</v>
      </c>
      <c r="H81" s="71" t="s">
        <v>430</v>
      </c>
      <c r="I81" s="72" t="s">
        <v>431</v>
      </c>
      <c r="J81"/>
    </row>
    <row r="82" spans="1:10" ht="314">
      <c r="A82" s="535"/>
      <c r="B82" s="536"/>
      <c r="C82" s="535"/>
      <c r="D82" s="535"/>
      <c r="E82" s="537"/>
      <c r="F82" s="540"/>
      <c r="G82" s="71" t="s">
        <v>236</v>
      </c>
      <c r="H82" s="71" t="s">
        <v>385</v>
      </c>
      <c r="I82" s="72" t="s">
        <v>432</v>
      </c>
      <c r="J82"/>
    </row>
    <row r="83" spans="1:10" ht="409.6">
      <c r="A83" s="535"/>
      <c r="B83" s="536"/>
      <c r="C83" s="535"/>
      <c r="D83" s="535"/>
      <c r="E83" s="537"/>
      <c r="F83" s="540"/>
      <c r="G83" s="71" t="s">
        <v>239</v>
      </c>
      <c r="H83" s="71" t="s">
        <v>433</v>
      </c>
      <c r="I83" s="72" t="s">
        <v>434</v>
      </c>
      <c r="J83"/>
    </row>
    <row r="84" spans="1:10" ht="270">
      <c r="A84" s="532" t="s">
        <v>224</v>
      </c>
      <c r="B84" s="533" t="s">
        <v>225</v>
      </c>
      <c r="C84" s="532" t="s">
        <v>320</v>
      </c>
      <c r="D84" s="532" t="s">
        <v>435</v>
      </c>
      <c r="E84" s="534" t="s">
        <v>436</v>
      </c>
      <c r="F84" s="541" t="s">
        <v>229</v>
      </c>
      <c r="G84" s="74" t="s">
        <v>230</v>
      </c>
      <c r="H84" s="74" t="s">
        <v>405</v>
      </c>
      <c r="I84" s="75" t="s">
        <v>437</v>
      </c>
      <c r="J84"/>
    </row>
    <row r="85" spans="1:10" ht="409.6">
      <c r="A85" s="532"/>
      <c r="B85" s="533"/>
      <c r="C85" s="532"/>
      <c r="D85" s="532"/>
      <c r="E85" s="534"/>
      <c r="F85" s="541"/>
      <c r="G85" s="74" t="s">
        <v>233</v>
      </c>
      <c r="H85" s="74" t="s">
        <v>438</v>
      </c>
      <c r="I85" s="75" t="s">
        <v>439</v>
      </c>
      <c r="J85"/>
    </row>
    <row r="86" spans="1:10" ht="314">
      <c r="A86" s="532"/>
      <c r="B86" s="533"/>
      <c r="C86" s="532"/>
      <c r="D86" s="532"/>
      <c r="E86" s="534"/>
      <c r="F86" s="541"/>
      <c r="G86" s="74" t="s">
        <v>236</v>
      </c>
      <c r="H86" s="74" t="s">
        <v>440</v>
      </c>
      <c r="I86" s="75" t="s">
        <v>441</v>
      </c>
      <c r="J86"/>
    </row>
    <row r="87" spans="1:10" ht="409.6">
      <c r="A87" s="532"/>
      <c r="B87" s="533"/>
      <c r="C87" s="532"/>
      <c r="D87" s="532"/>
      <c r="E87" s="534"/>
      <c r="F87" s="541"/>
      <c r="G87" s="74" t="s">
        <v>239</v>
      </c>
      <c r="H87" s="74" t="s">
        <v>442</v>
      </c>
      <c r="I87" s="75" t="s">
        <v>443</v>
      </c>
      <c r="J87"/>
    </row>
    <row r="88" spans="1:10" ht="270">
      <c r="A88" s="535" t="s">
        <v>224</v>
      </c>
      <c r="B88" s="536" t="s">
        <v>225</v>
      </c>
      <c r="C88" s="535" t="s">
        <v>320</v>
      </c>
      <c r="D88" s="535" t="s">
        <v>444</v>
      </c>
      <c r="E88" s="537" t="s">
        <v>445</v>
      </c>
      <c r="F88" s="540" t="s">
        <v>229</v>
      </c>
      <c r="G88" s="71" t="s">
        <v>230</v>
      </c>
      <c r="H88" s="71" t="s">
        <v>446</v>
      </c>
      <c r="I88" s="72" t="s">
        <v>447</v>
      </c>
      <c r="J88"/>
    </row>
    <row r="89" spans="1:10" ht="409.6">
      <c r="A89" s="535"/>
      <c r="B89" s="536"/>
      <c r="C89" s="535"/>
      <c r="D89" s="535"/>
      <c r="E89" s="537"/>
      <c r="F89" s="540"/>
      <c r="G89" s="71" t="s">
        <v>233</v>
      </c>
      <c r="H89" s="71" t="s">
        <v>448</v>
      </c>
      <c r="I89" s="72" t="s">
        <v>449</v>
      </c>
      <c r="J89"/>
    </row>
    <row r="90" spans="1:10" ht="314">
      <c r="A90" s="535"/>
      <c r="B90" s="536"/>
      <c r="C90" s="535"/>
      <c r="D90" s="535"/>
      <c r="E90" s="537"/>
      <c r="F90" s="540"/>
      <c r="G90" s="71" t="s">
        <v>236</v>
      </c>
      <c r="H90" s="71" t="s">
        <v>450</v>
      </c>
      <c r="I90" s="72" t="s">
        <v>451</v>
      </c>
      <c r="J90"/>
    </row>
    <row r="91" spans="1:10" ht="409.6">
      <c r="A91" s="535"/>
      <c r="B91" s="536"/>
      <c r="C91" s="535"/>
      <c r="D91" s="535"/>
      <c r="E91" s="537"/>
      <c r="F91" s="540"/>
      <c r="G91" s="71" t="s">
        <v>239</v>
      </c>
      <c r="H91" s="71" t="s">
        <v>452</v>
      </c>
      <c r="I91" s="72" t="s">
        <v>453</v>
      </c>
      <c r="J91"/>
    </row>
    <row r="92" spans="1:10" ht="240">
      <c r="A92" s="532" t="s">
        <v>224</v>
      </c>
      <c r="B92" s="533" t="s">
        <v>225</v>
      </c>
      <c r="C92" s="532" t="s">
        <v>320</v>
      </c>
      <c r="D92" s="532" t="s">
        <v>454</v>
      </c>
      <c r="E92" s="534" t="s">
        <v>455</v>
      </c>
      <c r="F92" s="541" t="s">
        <v>229</v>
      </c>
      <c r="G92" s="74" t="s">
        <v>295</v>
      </c>
      <c r="H92" s="74" t="s">
        <v>456</v>
      </c>
      <c r="I92" s="75" t="s">
        <v>457</v>
      </c>
      <c r="J92"/>
    </row>
    <row r="93" spans="1:10" ht="409.6">
      <c r="A93" s="532"/>
      <c r="B93" s="533"/>
      <c r="C93" s="532"/>
      <c r="D93" s="532"/>
      <c r="E93" s="534"/>
      <c r="F93" s="541"/>
      <c r="G93" s="74" t="s">
        <v>297</v>
      </c>
      <c r="H93" s="74" t="s">
        <v>458</v>
      </c>
      <c r="I93" s="75" t="s">
        <v>459</v>
      </c>
      <c r="J93"/>
    </row>
    <row r="94" spans="1:10" ht="285">
      <c r="A94" s="532"/>
      <c r="B94" s="533"/>
      <c r="C94" s="532"/>
      <c r="D94" s="532"/>
      <c r="E94" s="534"/>
      <c r="F94" s="541"/>
      <c r="G94" s="74" t="s">
        <v>326</v>
      </c>
      <c r="H94" s="74" t="s">
        <v>355</v>
      </c>
      <c r="I94" s="75" t="s">
        <v>460</v>
      </c>
      <c r="J94"/>
    </row>
    <row r="95" spans="1:10" ht="409.6">
      <c r="A95" s="532"/>
      <c r="B95" s="533"/>
      <c r="C95" s="532"/>
      <c r="D95" s="532"/>
      <c r="E95" s="534"/>
      <c r="F95" s="541"/>
      <c r="G95" s="74" t="s">
        <v>302</v>
      </c>
      <c r="H95" s="74" t="s">
        <v>461</v>
      </c>
      <c r="I95" s="75" t="s">
        <v>462</v>
      </c>
      <c r="J95"/>
    </row>
    <row r="96" spans="1:10" ht="409.6">
      <c r="A96" s="532"/>
      <c r="B96" s="533"/>
      <c r="C96" s="532"/>
      <c r="D96" s="532"/>
      <c r="E96" s="534"/>
      <c r="F96" s="541"/>
      <c r="G96" s="74" t="s">
        <v>463</v>
      </c>
      <c r="H96" s="74" t="s">
        <v>464</v>
      </c>
      <c r="I96" s="75" t="s">
        <v>465</v>
      </c>
      <c r="J96"/>
    </row>
    <row r="97" spans="1:10" ht="384">
      <c r="A97" s="532"/>
      <c r="B97" s="533"/>
      <c r="C97" s="532"/>
      <c r="D97" s="532"/>
      <c r="E97" s="534"/>
      <c r="F97" s="541"/>
      <c r="G97" s="74" t="s">
        <v>466</v>
      </c>
      <c r="H97" s="74" t="s">
        <v>467</v>
      </c>
      <c r="I97" s="75" t="s">
        <v>468</v>
      </c>
      <c r="J97"/>
    </row>
    <row r="98" spans="1:10" ht="314">
      <c r="A98" s="532"/>
      <c r="B98" s="533"/>
      <c r="C98" s="532"/>
      <c r="D98" s="532"/>
      <c r="E98" s="534"/>
      <c r="F98" s="541"/>
      <c r="G98" s="74" t="s">
        <v>469</v>
      </c>
      <c r="H98" s="74" t="s">
        <v>470</v>
      </c>
      <c r="I98" s="75" t="s">
        <v>471</v>
      </c>
      <c r="J98"/>
    </row>
    <row r="99" spans="1:10" ht="285">
      <c r="A99" s="532"/>
      <c r="B99" s="533"/>
      <c r="C99" s="532"/>
      <c r="D99" s="532"/>
      <c r="E99" s="534"/>
      <c r="F99" s="541"/>
      <c r="G99" s="74" t="s">
        <v>472</v>
      </c>
      <c r="H99" s="74" t="s">
        <v>473</v>
      </c>
      <c r="I99" s="75" t="s">
        <v>474</v>
      </c>
      <c r="J99"/>
    </row>
    <row r="100" spans="1:10" ht="255">
      <c r="A100" s="532"/>
      <c r="B100" s="533"/>
      <c r="C100" s="532"/>
      <c r="D100" s="532"/>
      <c r="E100" s="534"/>
      <c r="F100" s="541"/>
      <c r="G100" s="74" t="s">
        <v>343</v>
      </c>
      <c r="H100" s="74" t="s">
        <v>475</v>
      </c>
      <c r="I100" s="75" t="s">
        <v>476</v>
      </c>
      <c r="J100"/>
    </row>
    <row r="101" spans="1:10" ht="195">
      <c r="A101" s="532"/>
      <c r="B101" s="533"/>
      <c r="C101" s="532"/>
      <c r="D101" s="532"/>
      <c r="E101" s="534"/>
      <c r="F101" s="541"/>
      <c r="G101" s="74" t="s">
        <v>346</v>
      </c>
      <c r="H101" s="74" t="s">
        <v>477</v>
      </c>
      <c r="I101" s="75" t="s">
        <v>478</v>
      </c>
      <c r="J101"/>
    </row>
    <row r="102" spans="1:10" ht="409.6">
      <c r="A102" s="535" t="s">
        <v>224</v>
      </c>
      <c r="B102" s="536" t="s">
        <v>225</v>
      </c>
      <c r="C102" s="535" t="s">
        <v>320</v>
      </c>
      <c r="D102" s="535" t="s">
        <v>479</v>
      </c>
      <c r="E102" s="537" t="s">
        <v>480</v>
      </c>
      <c r="F102" s="540" t="s">
        <v>229</v>
      </c>
      <c r="G102" s="71" t="s">
        <v>239</v>
      </c>
      <c r="H102" s="71" t="s">
        <v>481</v>
      </c>
      <c r="I102" s="72" t="s">
        <v>482</v>
      </c>
      <c r="J102"/>
    </row>
    <row r="103" spans="1:10" ht="270">
      <c r="A103" s="535"/>
      <c r="B103" s="536"/>
      <c r="C103" s="535"/>
      <c r="D103" s="535"/>
      <c r="E103" s="537"/>
      <c r="F103" s="540"/>
      <c r="G103" s="71" t="s">
        <v>230</v>
      </c>
      <c r="H103" s="71" t="s">
        <v>483</v>
      </c>
      <c r="I103" s="72" t="s">
        <v>484</v>
      </c>
      <c r="J103"/>
    </row>
    <row r="104" spans="1:10" ht="409.6">
      <c r="A104" s="535"/>
      <c r="B104" s="536"/>
      <c r="C104" s="535"/>
      <c r="D104" s="535"/>
      <c r="E104" s="537"/>
      <c r="F104" s="540"/>
      <c r="G104" s="71" t="s">
        <v>233</v>
      </c>
      <c r="H104" s="71" t="s">
        <v>485</v>
      </c>
      <c r="I104" s="72" t="s">
        <v>486</v>
      </c>
      <c r="J104"/>
    </row>
    <row r="105" spans="1:10" ht="314">
      <c r="A105" s="535"/>
      <c r="B105" s="536"/>
      <c r="C105" s="535"/>
      <c r="D105" s="535"/>
      <c r="E105" s="537"/>
      <c r="F105" s="540"/>
      <c r="G105" s="71" t="s">
        <v>236</v>
      </c>
      <c r="H105" s="71" t="s">
        <v>385</v>
      </c>
      <c r="I105" s="72" t="s">
        <v>487</v>
      </c>
      <c r="J105"/>
    </row>
    <row r="106" spans="1:10" ht="270">
      <c r="A106" s="532" t="s">
        <v>224</v>
      </c>
      <c r="B106" s="533" t="s">
        <v>225</v>
      </c>
      <c r="C106" s="532" t="s">
        <v>320</v>
      </c>
      <c r="D106" s="532" t="s">
        <v>488</v>
      </c>
      <c r="E106" s="534" t="s">
        <v>489</v>
      </c>
      <c r="F106" s="541" t="s">
        <v>229</v>
      </c>
      <c r="G106" s="74" t="s">
        <v>230</v>
      </c>
      <c r="H106" s="74" t="s">
        <v>483</v>
      </c>
      <c r="I106" s="75" t="s">
        <v>490</v>
      </c>
      <c r="J106"/>
    </row>
    <row r="107" spans="1:10" ht="409.6">
      <c r="A107" s="532"/>
      <c r="B107" s="533"/>
      <c r="C107" s="532"/>
      <c r="D107" s="532"/>
      <c r="E107" s="534"/>
      <c r="F107" s="541"/>
      <c r="G107" s="74" t="s">
        <v>233</v>
      </c>
      <c r="H107" s="74" t="s">
        <v>383</v>
      </c>
      <c r="I107" s="75" t="s">
        <v>491</v>
      </c>
      <c r="J107"/>
    </row>
    <row r="108" spans="1:10" ht="314">
      <c r="A108" s="532"/>
      <c r="B108" s="533"/>
      <c r="C108" s="532"/>
      <c r="D108" s="532"/>
      <c r="E108" s="534"/>
      <c r="F108" s="541"/>
      <c r="G108" s="74" t="s">
        <v>236</v>
      </c>
      <c r="H108" s="74" t="s">
        <v>492</v>
      </c>
      <c r="I108" s="75" t="s">
        <v>493</v>
      </c>
      <c r="J108"/>
    </row>
    <row r="109" spans="1:10" ht="409.6">
      <c r="A109" s="532"/>
      <c r="B109" s="533"/>
      <c r="C109" s="532"/>
      <c r="D109" s="532"/>
      <c r="E109" s="534"/>
      <c r="F109" s="541"/>
      <c r="G109" s="74" t="s">
        <v>239</v>
      </c>
      <c r="H109" s="74" t="s">
        <v>494</v>
      </c>
      <c r="I109" s="75" t="s">
        <v>495</v>
      </c>
      <c r="J109"/>
    </row>
    <row r="110" spans="1:10" ht="240">
      <c r="A110" s="535" t="s">
        <v>224</v>
      </c>
      <c r="B110" s="536" t="s">
        <v>225</v>
      </c>
      <c r="C110" s="535" t="s">
        <v>496</v>
      </c>
      <c r="D110" s="535" t="s">
        <v>497</v>
      </c>
      <c r="E110" s="537" t="s">
        <v>498</v>
      </c>
      <c r="F110" s="540" t="s">
        <v>229</v>
      </c>
      <c r="G110" s="71" t="s">
        <v>295</v>
      </c>
      <c r="H110" s="71" t="s">
        <v>361</v>
      </c>
      <c r="I110" s="72" t="s">
        <v>499</v>
      </c>
      <c r="J110"/>
    </row>
    <row r="111" spans="1:10" ht="409.6">
      <c r="A111" s="535"/>
      <c r="B111" s="536"/>
      <c r="C111" s="535"/>
      <c r="D111" s="535"/>
      <c r="E111" s="537"/>
      <c r="F111" s="540"/>
      <c r="G111" s="71" t="s">
        <v>297</v>
      </c>
      <c r="H111" s="71" t="s">
        <v>500</v>
      </c>
      <c r="I111" s="72" t="s">
        <v>501</v>
      </c>
      <c r="J111"/>
    </row>
    <row r="112" spans="1:10" ht="285">
      <c r="A112" s="535"/>
      <c r="B112" s="536"/>
      <c r="C112" s="535"/>
      <c r="D112" s="535"/>
      <c r="E112" s="537"/>
      <c r="F112" s="540"/>
      <c r="G112" s="71" t="s">
        <v>326</v>
      </c>
      <c r="H112" s="71" t="s">
        <v>365</v>
      </c>
      <c r="I112" s="72" t="s">
        <v>502</v>
      </c>
      <c r="J112"/>
    </row>
    <row r="113" spans="1:10" ht="409.6">
      <c r="A113" s="535"/>
      <c r="B113" s="536"/>
      <c r="C113" s="535"/>
      <c r="D113" s="535"/>
      <c r="E113" s="537"/>
      <c r="F113" s="540"/>
      <c r="G113" s="71" t="s">
        <v>302</v>
      </c>
      <c r="H113" s="71" t="s">
        <v>461</v>
      </c>
      <c r="I113" s="72" t="s">
        <v>503</v>
      </c>
      <c r="J113"/>
    </row>
    <row r="114" spans="1:10" ht="409.6">
      <c r="A114" s="535"/>
      <c r="B114" s="536"/>
      <c r="C114" s="535"/>
      <c r="D114" s="535"/>
      <c r="E114" s="537"/>
      <c r="F114" s="540"/>
      <c r="G114" s="71" t="s">
        <v>504</v>
      </c>
      <c r="H114" s="71" t="s">
        <v>505</v>
      </c>
      <c r="I114" s="72" t="s">
        <v>506</v>
      </c>
      <c r="J114"/>
    </row>
    <row r="115" spans="1:10" ht="409.6">
      <c r="A115" s="535"/>
      <c r="B115" s="536"/>
      <c r="C115" s="535"/>
      <c r="D115" s="535"/>
      <c r="E115" s="537"/>
      <c r="F115" s="540"/>
      <c r="G115" s="71" t="s">
        <v>507</v>
      </c>
      <c r="H115" s="71" t="s">
        <v>508</v>
      </c>
      <c r="I115" s="72" t="s">
        <v>509</v>
      </c>
      <c r="J115"/>
    </row>
    <row r="116" spans="1:10" ht="409.6">
      <c r="A116" s="535"/>
      <c r="B116" s="536"/>
      <c r="C116" s="535"/>
      <c r="D116" s="535"/>
      <c r="E116" s="537"/>
      <c r="F116" s="540"/>
      <c r="G116" s="71" t="s">
        <v>510</v>
      </c>
      <c r="H116" s="71" t="s">
        <v>511</v>
      </c>
      <c r="I116" s="72" t="s">
        <v>512</v>
      </c>
      <c r="J116"/>
    </row>
    <row r="117" spans="1:10" ht="195">
      <c r="A117" s="535"/>
      <c r="B117" s="536"/>
      <c r="C117" s="535"/>
      <c r="D117" s="535"/>
      <c r="E117" s="537"/>
      <c r="F117" s="540"/>
      <c r="G117" s="71" t="s">
        <v>513</v>
      </c>
      <c r="H117" s="71" t="s">
        <v>514</v>
      </c>
      <c r="I117" s="72" t="s">
        <v>515</v>
      </c>
      <c r="J117"/>
    </row>
    <row r="118" spans="1:10" ht="409.6">
      <c r="A118" s="535"/>
      <c r="B118" s="536"/>
      <c r="C118" s="535"/>
      <c r="D118" s="535"/>
      <c r="E118" s="537"/>
      <c r="F118" s="540"/>
      <c r="G118" s="71" t="s">
        <v>513</v>
      </c>
      <c r="H118" s="71" t="s">
        <v>516</v>
      </c>
      <c r="I118" s="72" t="s">
        <v>517</v>
      </c>
      <c r="J118"/>
    </row>
    <row r="119" spans="1:10" ht="195">
      <c r="A119" s="535"/>
      <c r="B119" s="536"/>
      <c r="C119" s="535"/>
      <c r="D119" s="535"/>
      <c r="E119" s="537"/>
      <c r="F119" s="540"/>
      <c r="G119" s="71" t="s">
        <v>346</v>
      </c>
      <c r="H119" s="71" t="s">
        <v>518</v>
      </c>
      <c r="I119" s="72" t="s">
        <v>519</v>
      </c>
      <c r="J119"/>
    </row>
    <row r="120" spans="1:10" ht="225">
      <c r="A120" s="532" t="s">
        <v>224</v>
      </c>
      <c r="B120" s="533" t="s">
        <v>225</v>
      </c>
      <c r="C120" s="532" t="s">
        <v>320</v>
      </c>
      <c r="D120" s="532" t="s">
        <v>520</v>
      </c>
      <c r="E120" s="534" t="s">
        <v>521</v>
      </c>
      <c r="F120" s="541" t="s">
        <v>229</v>
      </c>
      <c r="G120" s="74" t="s">
        <v>230</v>
      </c>
      <c r="H120" s="74" t="s">
        <v>522</v>
      </c>
      <c r="I120" s="75" t="s">
        <v>523</v>
      </c>
      <c r="J120"/>
    </row>
    <row r="121" spans="1:10" ht="409.6">
      <c r="A121" s="532"/>
      <c r="B121" s="533"/>
      <c r="C121" s="532"/>
      <c r="D121" s="532"/>
      <c r="E121" s="534"/>
      <c r="F121" s="541"/>
      <c r="G121" s="74" t="s">
        <v>233</v>
      </c>
      <c r="H121" s="74" t="s">
        <v>524</v>
      </c>
      <c r="I121" s="75" t="s">
        <v>525</v>
      </c>
      <c r="J121"/>
    </row>
    <row r="122" spans="1:10" ht="270">
      <c r="A122" s="532"/>
      <c r="B122" s="533"/>
      <c r="C122" s="532"/>
      <c r="D122" s="532"/>
      <c r="E122" s="534"/>
      <c r="F122" s="541"/>
      <c r="G122" s="74" t="s">
        <v>236</v>
      </c>
      <c r="H122" s="74" t="s">
        <v>526</v>
      </c>
      <c r="I122" s="75" t="s">
        <v>527</v>
      </c>
      <c r="J122"/>
    </row>
    <row r="123" spans="1:10" ht="409.6">
      <c r="A123" s="532"/>
      <c r="B123" s="533"/>
      <c r="C123" s="532"/>
      <c r="D123" s="532"/>
      <c r="E123" s="534"/>
      <c r="F123" s="541"/>
      <c r="G123" s="74" t="s">
        <v>239</v>
      </c>
      <c r="H123" s="74" t="s">
        <v>528</v>
      </c>
      <c r="I123" s="75" t="s">
        <v>529</v>
      </c>
      <c r="J123"/>
    </row>
    <row r="124" spans="1:10" ht="409.6">
      <c r="A124" s="532"/>
      <c r="B124" s="533"/>
      <c r="C124" s="532"/>
      <c r="D124" s="532"/>
      <c r="E124" s="534"/>
      <c r="F124" s="541"/>
      <c r="G124" s="74" t="s">
        <v>530</v>
      </c>
      <c r="H124" s="74" t="s">
        <v>531</v>
      </c>
      <c r="I124" s="75" t="s">
        <v>532</v>
      </c>
      <c r="J124"/>
    </row>
    <row r="125" spans="1:10" ht="255">
      <c r="A125" s="532"/>
      <c r="B125" s="533"/>
      <c r="C125" s="532"/>
      <c r="D125" s="532"/>
      <c r="E125" s="534"/>
      <c r="F125" s="541"/>
      <c r="G125" s="74" t="s">
        <v>533</v>
      </c>
      <c r="H125" s="74" t="s">
        <v>534</v>
      </c>
      <c r="I125" s="75" t="s">
        <v>535</v>
      </c>
      <c r="J125"/>
    </row>
    <row r="126" spans="1:10" ht="409.6">
      <c r="A126" s="532"/>
      <c r="B126" s="533"/>
      <c r="C126" s="532"/>
      <c r="D126" s="532"/>
      <c r="E126" s="534"/>
      <c r="F126" s="541"/>
      <c r="G126" s="74" t="s">
        <v>536</v>
      </c>
      <c r="H126" s="74" t="s">
        <v>537</v>
      </c>
      <c r="I126" s="75" t="s">
        <v>538</v>
      </c>
      <c r="J126"/>
    </row>
    <row r="127" spans="1:10" ht="225">
      <c r="A127" s="532"/>
      <c r="B127" s="533"/>
      <c r="C127" s="532"/>
      <c r="D127" s="532"/>
      <c r="E127" s="534"/>
      <c r="F127" s="541"/>
      <c r="G127" s="74" t="s">
        <v>539</v>
      </c>
      <c r="H127" s="74" t="s">
        <v>540</v>
      </c>
      <c r="I127" s="75" t="s">
        <v>541</v>
      </c>
      <c r="J127"/>
    </row>
    <row r="128" spans="1:10" ht="356">
      <c r="A128" s="532"/>
      <c r="B128" s="533"/>
      <c r="C128" s="532"/>
      <c r="D128" s="532"/>
      <c r="E128" s="534"/>
      <c r="F128" s="541"/>
      <c r="G128" s="74" t="s">
        <v>542</v>
      </c>
      <c r="H128" s="74" t="s">
        <v>543</v>
      </c>
      <c r="I128" s="75" t="s">
        <v>544</v>
      </c>
      <c r="J128"/>
    </row>
    <row r="129" spans="1:10" ht="285">
      <c r="A129" s="532"/>
      <c r="B129" s="533"/>
      <c r="C129" s="532"/>
      <c r="D129" s="532"/>
      <c r="E129" s="534"/>
      <c r="F129" s="541"/>
      <c r="G129" s="74" t="s">
        <v>545</v>
      </c>
      <c r="H129" s="74" t="s">
        <v>546</v>
      </c>
      <c r="I129" s="75" t="s">
        <v>547</v>
      </c>
      <c r="J129"/>
    </row>
    <row r="130" spans="1:10" ht="225">
      <c r="A130" s="535" t="s">
        <v>224</v>
      </c>
      <c r="B130" s="535" t="s">
        <v>548</v>
      </c>
      <c r="C130" s="535" t="s">
        <v>549</v>
      </c>
      <c r="D130" s="535" t="s">
        <v>550</v>
      </c>
      <c r="E130" s="537" t="s">
        <v>551</v>
      </c>
      <c r="F130" s="540" t="s">
        <v>229</v>
      </c>
      <c r="G130" s="71" t="s">
        <v>230</v>
      </c>
      <c r="H130" s="71" t="s">
        <v>522</v>
      </c>
      <c r="I130" s="72" t="s">
        <v>552</v>
      </c>
      <c r="J130"/>
    </row>
    <row r="131" spans="1:10" ht="409.6">
      <c r="A131" s="535"/>
      <c r="B131" s="535"/>
      <c r="C131" s="535"/>
      <c r="D131" s="535"/>
      <c r="E131" s="537"/>
      <c r="F131" s="540"/>
      <c r="G131" s="71" t="s">
        <v>233</v>
      </c>
      <c r="H131" s="71" t="s">
        <v>553</v>
      </c>
      <c r="I131" s="72" t="s">
        <v>554</v>
      </c>
      <c r="J131"/>
    </row>
    <row r="132" spans="1:10" ht="270">
      <c r="A132" s="535"/>
      <c r="B132" s="535"/>
      <c r="C132" s="535"/>
      <c r="D132" s="535"/>
      <c r="E132" s="537"/>
      <c r="F132" s="540"/>
      <c r="G132" s="71" t="s">
        <v>236</v>
      </c>
      <c r="H132" s="71" t="s">
        <v>555</v>
      </c>
      <c r="I132" s="72" t="s">
        <v>556</v>
      </c>
      <c r="J132"/>
    </row>
    <row r="133" spans="1:10" ht="409.6">
      <c r="A133" s="535"/>
      <c r="B133" s="535"/>
      <c r="C133" s="535"/>
      <c r="D133" s="535"/>
      <c r="E133" s="537"/>
      <c r="F133" s="540"/>
      <c r="G133" s="71" t="s">
        <v>239</v>
      </c>
      <c r="H133" s="71" t="s">
        <v>557</v>
      </c>
      <c r="I133" s="72" t="s">
        <v>558</v>
      </c>
      <c r="J133"/>
    </row>
    <row r="134" spans="1:10" ht="225">
      <c r="A134" s="532" t="s">
        <v>224</v>
      </c>
      <c r="B134" s="533" t="s">
        <v>225</v>
      </c>
      <c r="C134" s="532" t="s">
        <v>559</v>
      </c>
      <c r="D134" s="532" t="s">
        <v>560</v>
      </c>
      <c r="E134" s="534" t="s">
        <v>561</v>
      </c>
      <c r="F134" s="541" t="s">
        <v>229</v>
      </c>
      <c r="G134" s="74" t="s">
        <v>230</v>
      </c>
      <c r="H134" s="74" t="s">
        <v>562</v>
      </c>
      <c r="I134" s="75" t="s">
        <v>563</v>
      </c>
      <c r="J134"/>
    </row>
    <row r="135" spans="1:10" ht="409.6">
      <c r="A135" s="532"/>
      <c r="B135" s="533"/>
      <c r="C135" s="532"/>
      <c r="D135" s="532"/>
      <c r="E135" s="534"/>
      <c r="F135" s="541"/>
      <c r="G135" s="74" t="s">
        <v>233</v>
      </c>
      <c r="H135" s="74" t="s">
        <v>564</v>
      </c>
      <c r="I135" s="75" t="s">
        <v>565</v>
      </c>
      <c r="J135"/>
    </row>
    <row r="136" spans="1:10" ht="270">
      <c r="A136" s="532"/>
      <c r="B136" s="533"/>
      <c r="C136" s="532"/>
      <c r="D136" s="532"/>
      <c r="E136" s="534"/>
      <c r="F136" s="541"/>
      <c r="G136" s="74" t="s">
        <v>236</v>
      </c>
      <c r="H136" s="74" t="s">
        <v>566</v>
      </c>
      <c r="I136" s="75" t="s">
        <v>567</v>
      </c>
      <c r="J136"/>
    </row>
    <row r="137" spans="1:10" ht="409.6">
      <c r="A137" s="532"/>
      <c r="B137" s="533"/>
      <c r="C137" s="532"/>
      <c r="D137" s="532"/>
      <c r="E137" s="534"/>
      <c r="F137" s="541"/>
      <c r="G137" s="74" t="s">
        <v>239</v>
      </c>
      <c r="H137" s="74" t="s">
        <v>568</v>
      </c>
      <c r="I137" s="75" t="s">
        <v>569</v>
      </c>
      <c r="J137"/>
    </row>
    <row r="138" spans="1:10" ht="225">
      <c r="A138" s="535" t="s">
        <v>224</v>
      </c>
      <c r="B138" s="536" t="s">
        <v>225</v>
      </c>
      <c r="C138" s="535" t="s">
        <v>570</v>
      </c>
      <c r="D138" s="535" t="s">
        <v>571</v>
      </c>
      <c r="E138" s="537" t="s">
        <v>572</v>
      </c>
      <c r="F138" s="540" t="s">
        <v>229</v>
      </c>
      <c r="G138" s="71" t="s">
        <v>230</v>
      </c>
      <c r="H138" s="71" t="s">
        <v>522</v>
      </c>
      <c r="I138" s="72" t="s">
        <v>573</v>
      </c>
      <c r="J138"/>
    </row>
    <row r="139" spans="1:10" ht="409.6">
      <c r="A139" s="535"/>
      <c r="B139" s="536"/>
      <c r="C139" s="535"/>
      <c r="D139" s="535"/>
      <c r="E139" s="537"/>
      <c r="F139" s="540"/>
      <c r="G139" s="71" t="s">
        <v>233</v>
      </c>
      <c r="H139" s="71" t="s">
        <v>574</v>
      </c>
      <c r="I139" s="72" t="s">
        <v>575</v>
      </c>
      <c r="J139"/>
    </row>
    <row r="140" spans="1:10" ht="270">
      <c r="A140" s="535"/>
      <c r="B140" s="536"/>
      <c r="C140" s="535"/>
      <c r="D140" s="535"/>
      <c r="E140" s="537"/>
      <c r="F140" s="540"/>
      <c r="G140" s="71" t="s">
        <v>236</v>
      </c>
      <c r="H140" s="71" t="s">
        <v>555</v>
      </c>
      <c r="I140" s="72" t="s">
        <v>576</v>
      </c>
      <c r="J140"/>
    </row>
    <row r="141" spans="1:10" ht="409.6">
      <c r="A141" s="535"/>
      <c r="B141" s="536"/>
      <c r="C141" s="535"/>
      <c r="D141" s="535"/>
      <c r="E141" s="537"/>
      <c r="F141" s="540"/>
      <c r="G141" s="71" t="s">
        <v>239</v>
      </c>
      <c r="H141" s="71" t="s">
        <v>577</v>
      </c>
      <c r="I141" s="72" t="s">
        <v>578</v>
      </c>
      <c r="J141"/>
    </row>
    <row r="142" spans="1:10" ht="225">
      <c r="A142" s="532" t="s">
        <v>224</v>
      </c>
      <c r="B142" s="533" t="s">
        <v>225</v>
      </c>
      <c r="C142" s="532" t="s">
        <v>579</v>
      </c>
      <c r="D142" s="532" t="s">
        <v>580</v>
      </c>
      <c r="E142" s="534" t="s">
        <v>581</v>
      </c>
      <c r="F142" s="541" t="s">
        <v>229</v>
      </c>
      <c r="G142" s="74" t="s">
        <v>230</v>
      </c>
      <c r="H142" s="74" t="s">
        <v>522</v>
      </c>
      <c r="I142" s="75" t="s">
        <v>582</v>
      </c>
      <c r="J142"/>
    </row>
    <row r="143" spans="1:10" ht="409.6">
      <c r="A143" s="532"/>
      <c r="B143" s="533"/>
      <c r="C143" s="532"/>
      <c r="D143" s="532"/>
      <c r="E143" s="534"/>
      <c r="F143" s="541"/>
      <c r="G143" s="74" t="s">
        <v>233</v>
      </c>
      <c r="H143" s="74" t="s">
        <v>583</v>
      </c>
      <c r="I143" s="75" t="s">
        <v>584</v>
      </c>
      <c r="J143"/>
    </row>
    <row r="144" spans="1:10" ht="270">
      <c r="A144" s="532"/>
      <c r="B144" s="533"/>
      <c r="C144" s="532"/>
      <c r="D144" s="532"/>
      <c r="E144" s="534"/>
      <c r="F144" s="541"/>
      <c r="G144" s="74" t="s">
        <v>236</v>
      </c>
      <c r="H144" s="74" t="s">
        <v>555</v>
      </c>
      <c r="I144" s="75" t="s">
        <v>585</v>
      </c>
      <c r="J144"/>
    </row>
    <row r="145" spans="1:10" ht="409.6">
      <c r="A145" s="532"/>
      <c r="B145" s="533"/>
      <c r="C145" s="532"/>
      <c r="D145" s="532"/>
      <c r="E145" s="534"/>
      <c r="F145" s="541"/>
      <c r="G145" s="74" t="s">
        <v>239</v>
      </c>
      <c r="H145" s="74" t="s">
        <v>586</v>
      </c>
      <c r="I145" s="75" t="s">
        <v>587</v>
      </c>
      <c r="J145"/>
    </row>
    <row r="146" spans="1:10" ht="225">
      <c r="A146" s="535" t="s">
        <v>224</v>
      </c>
      <c r="B146" s="536" t="s">
        <v>225</v>
      </c>
      <c r="C146" s="535" t="s">
        <v>588</v>
      </c>
      <c r="D146" s="535" t="s">
        <v>589</v>
      </c>
      <c r="E146" s="537" t="s">
        <v>590</v>
      </c>
      <c r="F146" s="540" t="s">
        <v>229</v>
      </c>
      <c r="G146" s="71" t="s">
        <v>230</v>
      </c>
      <c r="H146" s="71" t="s">
        <v>591</v>
      </c>
      <c r="I146" s="72" t="s">
        <v>592</v>
      </c>
      <c r="J146"/>
    </row>
    <row r="147" spans="1:10" ht="409.6">
      <c r="A147" s="535"/>
      <c r="B147" s="536"/>
      <c r="C147" s="535"/>
      <c r="D147" s="535"/>
      <c r="E147" s="537"/>
      <c r="F147" s="540"/>
      <c r="G147" s="71" t="s">
        <v>233</v>
      </c>
      <c r="H147" s="71" t="s">
        <v>593</v>
      </c>
      <c r="I147" s="72" t="s">
        <v>594</v>
      </c>
      <c r="J147"/>
    </row>
    <row r="148" spans="1:10" ht="270">
      <c r="A148" s="535"/>
      <c r="B148" s="536"/>
      <c r="C148" s="535"/>
      <c r="D148" s="535"/>
      <c r="E148" s="537"/>
      <c r="F148" s="540"/>
      <c r="G148" s="71" t="s">
        <v>236</v>
      </c>
      <c r="H148" s="71" t="s">
        <v>595</v>
      </c>
      <c r="I148" s="72" t="s">
        <v>596</v>
      </c>
      <c r="J148"/>
    </row>
    <row r="149" spans="1:10" ht="409.6">
      <c r="A149" s="535"/>
      <c r="B149" s="536"/>
      <c r="C149" s="535"/>
      <c r="D149" s="535"/>
      <c r="E149" s="537"/>
      <c r="F149" s="540"/>
      <c r="G149" s="71" t="s">
        <v>239</v>
      </c>
      <c r="H149" s="71" t="s">
        <v>597</v>
      </c>
      <c r="I149" s="72" t="s">
        <v>598</v>
      </c>
      <c r="J149"/>
    </row>
    <row r="150" spans="1:10" ht="270">
      <c r="A150" s="532" t="s">
        <v>224</v>
      </c>
      <c r="B150" s="533" t="s">
        <v>225</v>
      </c>
      <c r="C150" s="532" t="s">
        <v>588</v>
      </c>
      <c r="D150" s="532" t="s">
        <v>599</v>
      </c>
      <c r="E150" s="534" t="s">
        <v>600</v>
      </c>
      <c r="F150" s="541" t="s">
        <v>229</v>
      </c>
      <c r="G150" s="74" t="s">
        <v>236</v>
      </c>
      <c r="H150" s="74" t="s">
        <v>601</v>
      </c>
      <c r="I150" s="75" t="s">
        <v>602</v>
      </c>
      <c r="J150"/>
    </row>
    <row r="151" spans="1:10" ht="409.6">
      <c r="A151" s="532"/>
      <c r="B151" s="533"/>
      <c r="C151" s="532"/>
      <c r="D151" s="532"/>
      <c r="E151" s="534"/>
      <c r="F151" s="541"/>
      <c r="G151" s="74" t="s">
        <v>239</v>
      </c>
      <c r="H151" s="74" t="s">
        <v>557</v>
      </c>
      <c r="I151" s="75" t="s">
        <v>603</v>
      </c>
      <c r="J151"/>
    </row>
    <row r="152" spans="1:10" ht="225">
      <c r="A152" s="532"/>
      <c r="B152" s="533"/>
      <c r="C152" s="532"/>
      <c r="D152" s="532"/>
      <c r="E152" s="534"/>
      <c r="F152" s="541"/>
      <c r="G152" s="74" t="s">
        <v>230</v>
      </c>
      <c r="H152" s="74" t="s">
        <v>604</v>
      </c>
      <c r="I152" s="75" t="s">
        <v>605</v>
      </c>
      <c r="J152"/>
    </row>
    <row r="153" spans="1:10" ht="409.6">
      <c r="A153" s="532"/>
      <c r="B153" s="533"/>
      <c r="C153" s="532"/>
      <c r="D153" s="532"/>
      <c r="E153" s="534"/>
      <c r="F153" s="541"/>
      <c r="G153" s="74" t="s">
        <v>233</v>
      </c>
      <c r="H153" s="74" t="s">
        <v>606</v>
      </c>
      <c r="I153" s="75" t="s">
        <v>607</v>
      </c>
      <c r="J153"/>
    </row>
    <row r="154" spans="1:10" ht="225">
      <c r="A154" s="538" t="s">
        <v>224</v>
      </c>
      <c r="B154" s="539" t="s">
        <v>225</v>
      </c>
      <c r="C154" s="538" t="s">
        <v>588</v>
      </c>
      <c r="D154" s="538" t="s">
        <v>608</v>
      </c>
      <c r="E154" s="537" t="s">
        <v>609</v>
      </c>
      <c r="F154" s="544" t="s">
        <v>610</v>
      </c>
      <c r="G154" s="71" t="s">
        <v>230</v>
      </c>
      <c r="H154" s="71" t="s">
        <v>591</v>
      </c>
      <c r="I154" s="72" t="s">
        <v>611</v>
      </c>
      <c r="J154"/>
    </row>
    <row r="155" spans="1:10" ht="409.6">
      <c r="A155" s="538"/>
      <c r="B155" s="539"/>
      <c r="C155" s="538"/>
      <c r="D155" s="538"/>
      <c r="E155" s="537"/>
      <c r="F155" s="544"/>
      <c r="G155" s="71" t="s">
        <v>233</v>
      </c>
      <c r="H155" s="71" t="s">
        <v>612</v>
      </c>
      <c r="I155" s="72" t="s">
        <v>613</v>
      </c>
      <c r="J155"/>
    </row>
    <row r="156" spans="1:10" ht="270">
      <c r="A156" s="538"/>
      <c r="B156" s="539"/>
      <c r="C156" s="538"/>
      <c r="D156" s="538"/>
      <c r="E156" s="537"/>
      <c r="F156" s="544"/>
      <c r="G156" s="71" t="s">
        <v>236</v>
      </c>
      <c r="H156" s="71" t="s">
        <v>555</v>
      </c>
      <c r="I156" s="72" t="s">
        <v>614</v>
      </c>
      <c r="J156"/>
    </row>
    <row r="157" spans="1:10" ht="409.6">
      <c r="A157" s="538"/>
      <c r="B157" s="539"/>
      <c r="C157" s="538"/>
      <c r="D157" s="538"/>
      <c r="E157" s="537"/>
      <c r="F157" s="544"/>
      <c r="G157" s="71" t="s">
        <v>239</v>
      </c>
      <c r="H157" s="71" t="s">
        <v>615</v>
      </c>
      <c r="I157" s="72" t="s">
        <v>616</v>
      </c>
      <c r="J157"/>
    </row>
    <row r="158" spans="1:10" ht="370">
      <c r="A158" s="538"/>
      <c r="B158" s="539"/>
      <c r="C158" s="538"/>
      <c r="D158" s="538"/>
      <c r="E158" s="537"/>
      <c r="F158" s="544"/>
      <c r="G158" s="71" t="s">
        <v>617</v>
      </c>
      <c r="H158" s="71" t="s">
        <v>618</v>
      </c>
      <c r="I158" s="72" t="s">
        <v>619</v>
      </c>
      <c r="J158"/>
    </row>
    <row r="159" spans="1:10" ht="384">
      <c r="A159" s="538"/>
      <c r="B159" s="539"/>
      <c r="C159" s="538"/>
      <c r="D159" s="538"/>
      <c r="E159" s="537"/>
      <c r="F159" s="544"/>
      <c r="G159" s="71" t="s">
        <v>620</v>
      </c>
      <c r="H159" s="71" t="s">
        <v>621</v>
      </c>
      <c r="I159" s="72" t="s">
        <v>622</v>
      </c>
      <c r="J159"/>
    </row>
    <row r="160" spans="1:10" ht="225">
      <c r="A160" s="532" t="s">
        <v>224</v>
      </c>
      <c r="B160" s="533" t="s">
        <v>225</v>
      </c>
      <c r="C160" s="532" t="s">
        <v>623</v>
      </c>
      <c r="D160" s="532" t="s">
        <v>624</v>
      </c>
      <c r="E160" s="534" t="s">
        <v>625</v>
      </c>
      <c r="F160" s="541" t="s">
        <v>229</v>
      </c>
      <c r="G160" s="74" t="s">
        <v>230</v>
      </c>
      <c r="H160" s="74" t="s">
        <v>604</v>
      </c>
      <c r="I160" s="75" t="s">
        <v>626</v>
      </c>
      <c r="J160"/>
    </row>
    <row r="161" spans="1:10" ht="409.6">
      <c r="A161" s="532"/>
      <c r="B161" s="533"/>
      <c r="C161" s="532"/>
      <c r="D161" s="532"/>
      <c r="E161" s="534"/>
      <c r="F161" s="541"/>
      <c r="G161" s="74" t="s">
        <v>233</v>
      </c>
      <c r="H161" s="74" t="s">
        <v>627</v>
      </c>
      <c r="I161" s="75" t="s">
        <v>628</v>
      </c>
      <c r="J161"/>
    </row>
    <row r="162" spans="1:10" ht="270">
      <c r="A162" s="532"/>
      <c r="B162" s="533"/>
      <c r="C162" s="532"/>
      <c r="D162" s="532"/>
      <c r="E162" s="534"/>
      <c r="F162" s="541"/>
      <c r="G162" s="74" t="s">
        <v>236</v>
      </c>
      <c r="H162" s="74" t="s">
        <v>629</v>
      </c>
      <c r="I162" s="75" t="s">
        <v>630</v>
      </c>
      <c r="J162"/>
    </row>
    <row r="163" spans="1:10" ht="409.6">
      <c r="A163" s="532"/>
      <c r="B163" s="533"/>
      <c r="C163" s="532"/>
      <c r="D163" s="532"/>
      <c r="E163" s="534"/>
      <c r="F163" s="541"/>
      <c r="G163" s="74" t="s">
        <v>239</v>
      </c>
      <c r="H163" s="74" t="s">
        <v>557</v>
      </c>
      <c r="I163" s="75" t="s">
        <v>631</v>
      </c>
      <c r="J163"/>
    </row>
    <row r="164" spans="1:10" ht="225">
      <c r="A164" s="535" t="s">
        <v>224</v>
      </c>
      <c r="B164" s="536" t="s">
        <v>225</v>
      </c>
      <c r="C164" s="535" t="s">
        <v>559</v>
      </c>
      <c r="D164" s="535" t="s">
        <v>632</v>
      </c>
      <c r="E164" s="537" t="s">
        <v>633</v>
      </c>
      <c r="F164" s="540" t="s">
        <v>229</v>
      </c>
      <c r="G164" s="71" t="s">
        <v>230</v>
      </c>
      <c r="H164" s="71" t="s">
        <v>562</v>
      </c>
      <c r="I164" s="72" t="s">
        <v>634</v>
      </c>
      <c r="J164"/>
    </row>
    <row r="165" spans="1:10" ht="409.6">
      <c r="A165" s="535"/>
      <c r="B165" s="536"/>
      <c r="C165" s="535"/>
      <c r="D165" s="535"/>
      <c r="E165" s="537"/>
      <c r="F165" s="540"/>
      <c r="G165" s="71" t="s">
        <v>233</v>
      </c>
      <c r="H165" s="71" t="s">
        <v>564</v>
      </c>
      <c r="I165" s="72" t="s">
        <v>635</v>
      </c>
      <c r="J165"/>
    </row>
    <row r="166" spans="1:10" ht="270">
      <c r="A166" s="535"/>
      <c r="B166" s="536"/>
      <c r="C166" s="535"/>
      <c r="D166" s="535"/>
      <c r="E166" s="537"/>
      <c r="F166" s="540"/>
      <c r="G166" s="71" t="s">
        <v>236</v>
      </c>
      <c r="H166" s="71" t="s">
        <v>566</v>
      </c>
      <c r="I166" s="72" t="s">
        <v>636</v>
      </c>
      <c r="J166"/>
    </row>
    <row r="167" spans="1:10" ht="409.6">
      <c r="A167" s="535"/>
      <c r="B167" s="536"/>
      <c r="C167" s="535"/>
      <c r="D167" s="535"/>
      <c r="E167" s="537"/>
      <c r="F167" s="540"/>
      <c r="G167" s="71" t="s">
        <v>239</v>
      </c>
      <c r="H167" s="71" t="s">
        <v>568</v>
      </c>
      <c r="I167" s="72" t="s">
        <v>637</v>
      </c>
      <c r="J167"/>
    </row>
    <row r="168" spans="1:10" ht="225">
      <c r="A168" s="532" t="s">
        <v>224</v>
      </c>
      <c r="B168" s="533" t="s">
        <v>225</v>
      </c>
      <c r="C168" s="532" t="s">
        <v>559</v>
      </c>
      <c r="D168" s="532" t="s">
        <v>638</v>
      </c>
      <c r="E168" s="534" t="s">
        <v>639</v>
      </c>
      <c r="F168" s="541" t="s">
        <v>229</v>
      </c>
      <c r="G168" s="74" t="s">
        <v>230</v>
      </c>
      <c r="H168" s="74" t="s">
        <v>562</v>
      </c>
      <c r="I168" s="75" t="s">
        <v>640</v>
      </c>
      <c r="J168"/>
    </row>
    <row r="169" spans="1:10" ht="409.6">
      <c r="A169" s="532"/>
      <c r="B169" s="533"/>
      <c r="C169" s="532"/>
      <c r="D169" s="532"/>
      <c r="E169" s="534"/>
      <c r="F169" s="541"/>
      <c r="G169" s="74" t="s">
        <v>233</v>
      </c>
      <c r="H169" s="74" t="s">
        <v>564</v>
      </c>
      <c r="I169" s="75" t="s">
        <v>641</v>
      </c>
      <c r="J169"/>
    </row>
    <row r="170" spans="1:10" ht="270">
      <c r="A170" s="532"/>
      <c r="B170" s="533"/>
      <c r="C170" s="532"/>
      <c r="D170" s="532"/>
      <c r="E170" s="534"/>
      <c r="F170" s="541"/>
      <c r="G170" s="74" t="s">
        <v>236</v>
      </c>
      <c r="H170" s="74" t="s">
        <v>566</v>
      </c>
      <c r="I170" s="75" t="s">
        <v>642</v>
      </c>
      <c r="J170"/>
    </row>
    <row r="171" spans="1:10" ht="409.6">
      <c r="A171" s="532"/>
      <c r="B171" s="533"/>
      <c r="C171" s="532"/>
      <c r="D171" s="532"/>
      <c r="E171" s="534"/>
      <c r="F171" s="541"/>
      <c r="G171" s="74" t="s">
        <v>239</v>
      </c>
      <c r="H171" s="74" t="s">
        <v>568</v>
      </c>
      <c r="I171" s="75" t="s">
        <v>643</v>
      </c>
      <c r="J171"/>
    </row>
    <row r="172" spans="1:10" ht="225">
      <c r="A172" s="535" t="s">
        <v>224</v>
      </c>
      <c r="B172" s="536" t="s">
        <v>225</v>
      </c>
      <c r="C172" s="535" t="s">
        <v>559</v>
      </c>
      <c r="D172" s="535" t="s">
        <v>644</v>
      </c>
      <c r="E172" s="537" t="s">
        <v>645</v>
      </c>
      <c r="F172" s="540" t="s">
        <v>229</v>
      </c>
      <c r="G172" s="71" t="s">
        <v>230</v>
      </c>
      <c r="H172" s="71" t="s">
        <v>562</v>
      </c>
      <c r="I172" s="72" t="s">
        <v>646</v>
      </c>
      <c r="J172"/>
    </row>
    <row r="173" spans="1:10" ht="409.6">
      <c r="A173" s="535"/>
      <c r="B173" s="536"/>
      <c r="C173" s="535"/>
      <c r="D173" s="535"/>
      <c r="E173" s="537"/>
      <c r="F173" s="540"/>
      <c r="G173" s="71" t="s">
        <v>233</v>
      </c>
      <c r="H173" s="71" t="s">
        <v>564</v>
      </c>
      <c r="I173" s="72" t="s">
        <v>647</v>
      </c>
      <c r="J173"/>
    </row>
    <row r="174" spans="1:10" ht="270">
      <c r="A174" s="535"/>
      <c r="B174" s="536"/>
      <c r="C174" s="535"/>
      <c r="D174" s="535"/>
      <c r="E174" s="537"/>
      <c r="F174" s="540"/>
      <c r="G174" s="71" t="s">
        <v>236</v>
      </c>
      <c r="H174" s="71" t="s">
        <v>566</v>
      </c>
      <c r="I174" s="72" t="s">
        <v>648</v>
      </c>
      <c r="J174"/>
    </row>
    <row r="175" spans="1:10" ht="409.6">
      <c r="A175" s="535"/>
      <c r="B175" s="536"/>
      <c r="C175" s="535"/>
      <c r="D175" s="535"/>
      <c r="E175" s="537"/>
      <c r="F175" s="540"/>
      <c r="G175" s="71" t="s">
        <v>239</v>
      </c>
      <c r="H175" s="71" t="s">
        <v>568</v>
      </c>
      <c r="I175" s="72" t="s">
        <v>649</v>
      </c>
      <c r="J175"/>
    </row>
    <row r="176" spans="1:10" ht="225">
      <c r="A176" s="532" t="s">
        <v>224</v>
      </c>
      <c r="B176" s="533" t="s">
        <v>225</v>
      </c>
      <c r="C176" s="532" t="s">
        <v>559</v>
      </c>
      <c r="D176" s="532" t="s">
        <v>650</v>
      </c>
      <c r="E176" s="534" t="s">
        <v>651</v>
      </c>
      <c r="F176" s="541" t="s">
        <v>652</v>
      </c>
      <c r="G176" s="74" t="s">
        <v>230</v>
      </c>
      <c r="H176" s="74" t="s">
        <v>562</v>
      </c>
      <c r="I176" s="75" t="s">
        <v>653</v>
      </c>
      <c r="J176"/>
    </row>
    <row r="177" spans="1:10" ht="409.6">
      <c r="A177" s="532"/>
      <c r="B177" s="533"/>
      <c r="C177" s="532"/>
      <c r="D177" s="532"/>
      <c r="E177" s="534"/>
      <c r="F177" s="541"/>
      <c r="G177" s="74" t="s">
        <v>233</v>
      </c>
      <c r="H177" s="74" t="s">
        <v>564</v>
      </c>
      <c r="I177" s="75" t="s">
        <v>654</v>
      </c>
      <c r="J177"/>
    </row>
    <row r="178" spans="1:10" ht="270">
      <c r="A178" s="532"/>
      <c r="B178" s="533"/>
      <c r="C178" s="532"/>
      <c r="D178" s="532"/>
      <c r="E178" s="534"/>
      <c r="F178" s="541"/>
      <c r="G178" s="74" t="s">
        <v>236</v>
      </c>
      <c r="H178" s="74" t="s">
        <v>566</v>
      </c>
      <c r="I178" s="75" t="s">
        <v>655</v>
      </c>
      <c r="J178"/>
    </row>
    <row r="179" spans="1:10" ht="409.6">
      <c r="A179" s="532"/>
      <c r="B179" s="533"/>
      <c r="C179" s="532"/>
      <c r="D179" s="532"/>
      <c r="E179" s="534"/>
      <c r="F179" s="541"/>
      <c r="G179" s="74" t="s">
        <v>239</v>
      </c>
      <c r="H179" s="74" t="s">
        <v>568</v>
      </c>
      <c r="I179" s="75" t="s">
        <v>656</v>
      </c>
      <c r="J179"/>
    </row>
    <row r="180" spans="1:10" ht="225">
      <c r="A180" s="535" t="s">
        <v>224</v>
      </c>
      <c r="B180" s="536" t="s">
        <v>225</v>
      </c>
      <c r="C180" s="535" t="s">
        <v>657</v>
      </c>
      <c r="D180" s="535" t="s">
        <v>658</v>
      </c>
      <c r="E180" s="537" t="s">
        <v>659</v>
      </c>
      <c r="F180" s="540" t="s">
        <v>652</v>
      </c>
      <c r="G180" s="71" t="s">
        <v>230</v>
      </c>
      <c r="H180" s="71" t="s">
        <v>562</v>
      </c>
      <c r="I180" s="72" t="s">
        <v>660</v>
      </c>
      <c r="J180"/>
    </row>
    <row r="181" spans="1:10" ht="409.6">
      <c r="A181" s="535"/>
      <c r="B181" s="536"/>
      <c r="C181" s="535"/>
      <c r="D181" s="535"/>
      <c r="E181" s="537"/>
      <c r="F181" s="540"/>
      <c r="G181" s="71" t="s">
        <v>233</v>
      </c>
      <c r="H181" s="71" t="s">
        <v>564</v>
      </c>
      <c r="I181" s="72" t="s">
        <v>661</v>
      </c>
      <c r="J181"/>
    </row>
    <row r="182" spans="1:10" ht="270">
      <c r="A182" s="535"/>
      <c r="B182" s="536"/>
      <c r="C182" s="535"/>
      <c r="D182" s="535"/>
      <c r="E182" s="537"/>
      <c r="F182" s="540"/>
      <c r="G182" s="71" t="s">
        <v>236</v>
      </c>
      <c r="H182" s="71" t="s">
        <v>566</v>
      </c>
      <c r="I182" s="72" t="s">
        <v>662</v>
      </c>
      <c r="J182"/>
    </row>
    <row r="183" spans="1:10" ht="409.6">
      <c r="A183" s="535"/>
      <c r="B183" s="536"/>
      <c r="C183" s="535"/>
      <c r="D183" s="535"/>
      <c r="E183" s="537"/>
      <c r="F183" s="540"/>
      <c r="G183" s="71" t="s">
        <v>239</v>
      </c>
      <c r="H183" s="71" t="s">
        <v>568</v>
      </c>
      <c r="I183" s="72" t="s">
        <v>663</v>
      </c>
      <c r="J183"/>
    </row>
    <row r="184" spans="1:10" ht="342">
      <c r="A184" s="535"/>
      <c r="B184" s="536"/>
      <c r="C184" s="535"/>
      <c r="D184" s="535"/>
      <c r="E184" s="537"/>
      <c r="F184" s="540"/>
      <c r="G184" s="71" t="s">
        <v>664</v>
      </c>
      <c r="H184" s="71" t="s">
        <v>665</v>
      </c>
      <c r="I184" s="72" t="s">
        <v>666</v>
      </c>
      <c r="J184"/>
    </row>
    <row r="185" spans="1:10" ht="409.6">
      <c r="A185" s="535"/>
      <c r="B185" s="536"/>
      <c r="C185" s="535"/>
      <c r="D185" s="535"/>
      <c r="E185" s="537"/>
      <c r="F185" s="540"/>
      <c r="G185" s="71" t="s">
        <v>667</v>
      </c>
      <c r="H185" s="71" t="s">
        <v>668</v>
      </c>
      <c r="I185" s="72" t="s">
        <v>669</v>
      </c>
      <c r="J185"/>
    </row>
    <row r="186" spans="1:10" ht="270">
      <c r="A186" s="535"/>
      <c r="B186" s="536"/>
      <c r="C186" s="535"/>
      <c r="D186" s="535"/>
      <c r="E186" s="537"/>
      <c r="F186" s="540"/>
      <c r="G186" s="71" t="s">
        <v>670</v>
      </c>
      <c r="H186" s="71" t="s">
        <v>671</v>
      </c>
      <c r="I186" s="72" t="s">
        <v>672</v>
      </c>
      <c r="J186"/>
    </row>
    <row r="187" spans="1:10" ht="409.6">
      <c r="A187" s="535"/>
      <c r="B187" s="536"/>
      <c r="C187" s="535"/>
      <c r="D187" s="535"/>
      <c r="E187" s="537"/>
      <c r="F187" s="540"/>
      <c r="G187" s="71" t="s">
        <v>673</v>
      </c>
      <c r="H187" s="71" t="s">
        <v>674</v>
      </c>
      <c r="I187" s="72" t="s">
        <v>675</v>
      </c>
      <c r="J187"/>
    </row>
    <row r="188" spans="1:10" ht="225">
      <c r="A188" s="532" t="s">
        <v>224</v>
      </c>
      <c r="B188" s="533" t="s">
        <v>676</v>
      </c>
      <c r="C188" s="532" t="s">
        <v>677</v>
      </c>
      <c r="D188" s="532" t="s">
        <v>678</v>
      </c>
      <c r="E188" s="534" t="s">
        <v>679</v>
      </c>
      <c r="F188" s="541" t="s">
        <v>652</v>
      </c>
      <c r="G188" s="74" t="s">
        <v>230</v>
      </c>
      <c r="H188" s="74" t="s">
        <v>680</v>
      </c>
      <c r="I188" s="75" t="s">
        <v>681</v>
      </c>
      <c r="J188"/>
    </row>
    <row r="189" spans="1:10" ht="409.6">
      <c r="A189" s="532"/>
      <c r="B189" s="533"/>
      <c r="C189" s="532"/>
      <c r="D189" s="532"/>
      <c r="E189" s="534"/>
      <c r="F189" s="541"/>
      <c r="G189" s="74" t="s">
        <v>233</v>
      </c>
      <c r="H189" s="74" t="s">
        <v>682</v>
      </c>
      <c r="I189" s="75" t="s">
        <v>683</v>
      </c>
      <c r="J189"/>
    </row>
    <row r="190" spans="1:10" ht="270">
      <c r="A190" s="532"/>
      <c r="B190" s="533"/>
      <c r="C190" s="532"/>
      <c r="D190" s="532"/>
      <c r="E190" s="534"/>
      <c r="F190" s="541"/>
      <c r="G190" s="74" t="s">
        <v>236</v>
      </c>
      <c r="H190" s="74" t="s">
        <v>555</v>
      </c>
      <c r="I190" s="75" t="s">
        <v>684</v>
      </c>
      <c r="J190"/>
    </row>
    <row r="191" spans="1:10" ht="409.6">
      <c r="A191" s="532"/>
      <c r="B191" s="533"/>
      <c r="C191" s="532"/>
      <c r="D191" s="532"/>
      <c r="E191" s="534"/>
      <c r="F191" s="541"/>
      <c r="G191" s="74" t="s">
        <v>239</v>
      </c>
      <c r="H191" s="74" t="s">
        <v>597</v>
      </c>
      <c r="I191" s="75" t="s">
        <v>685</v>
      </c>
      <c r="J191"/>
    </row>
    <row r="192" spans="1:10" ht="225">
      <c r="A192" s="535" t="s">
        <v>224</v>
      </c>
      <c r="B192" s="536" t="s">
        <v>225</v>
      </c>
      <c r="C192" s="535" t="s">
        <v>570</v>
      </c>
      <c r="D192" s="535" t="s">
        <v>686</v>
      </c>
      <c r="E192" s="537" t="s">
        <v>687</v>
      </c>
      <c r="F192" s="540" t="s">
        <v>652</v>
      </c>
      <c r="G192" s="71" t="s">
        <v>230</v>
      </c>
      <c r="H192" s="71" t="s">
        <v>562</v>
      </c>
      <c r="I192" s="72" t="s">
        <v>688</v>
      </c>
      <c r="J192"/>
    </row>
    <row r="193" spans="1:10" ht="409.6">
      <c r="A193" s="535"/>
      <c r="B193" s="536"/>
      <c r="C193" s="535"/>
      <c r="D193" s="535"/>
      <c r="E193" s="537"/>
      <c r="F193" s="540"/>
      <c r="G193" s="71" t="s">
        <v>233</v>
      </c>
      <c r="H193" s="71" t="s">
        <v>564</v>
      </c>
      <c r="I193" s="72" t="s">
        <v>689</v>
      </c>
      <c r="J193"/>
    </row>
    <row r="194" spans="1:10" ht="270">
      <c r="A194" s="535"/>
      <c r="B194" s="536"/>
      <c r="C194" s="535"/>
      <c r="D194" s="535"/>
      <c r="E194" s="537"/>
      <c r="F194" s="540"/>
      <c r="G194" s="71" t="s">
        <v>236</v>
      </c>
      <c r="H194" s="71" t="s">
        <v>566</v>
      </c>
      <c r="I194" s="72" t="s">
        <v>690</v>
      </c>
      <c r="J194"/>
    </row>
    <row r="195" spans="1:10" ht="225">
      <c r="A195" s="532" t="s">
        <v>224</v>
      </c>
      <c r="B195" s="533" t="s">
        <v>225</v>
      </c>
      <c r="C195" s="532" t="s">
        <v>691</v>
      </c>
      <c r="D195" s="532" t="s">
        <v>692</v>
      </c>
      <c r="E195" s="534" t="s">
        <v>693</v>
      </c>
      <c r="F195" s="541" t="s">
        <v>652</v>
      </c>
      <c r="G195" s="74" t="s">
        <v>230</v>
      </c>
      <c r="H195" s="74" t="s">
        <v>694</v>
      </c>
      <c r="I195" s="75" t="s">
        <v>695</v>
      </c>
      <c r="J195"/>
    </row>
    <row r="196" spans="1:10" ht="409.6">
      <c r="A196" s="532"/>
      <c r="B196" s="533"/>
      <c r="C196" s="532"/>
      <c r="D196" s="532"/>
      <c r="E196" s="534"/>
      <c r="F196" s="541"/>
      <c r="G196" s="74" t="s">
        <v>233</v>
      </c>
      <c r="H196" s="74" t="s">
        <v>606</v>
      </c>
      <c r="I196" s="75" t="s">
        <v>696</v>
      </c>
      <c r="J196"/>
    </row>
    <row r="197" spans="1:10" ht="270">
      <c r="A197" s="532"/>
      <c r="B197" s="533"/>
      <c r="C197" s="532"/>
      <c r="D197" s="532"/>
      <c r="E197" s="534"/>
      <c r="F197" s="541"/>
      <c r="G197" s="74" t="s">
        <v>236</v>
      </c>
      <c r="H197" s="74" t="s">
        <v>601</v>
      </c>
      <c r="I197" s="75" t="s">
        <v>697</v>
      </c>
      <c r="J197"/>
    </row>
    <row r="198" spans="1:10" ht="409.6">
      <c r="A198" s="532"/>
      <c r="B198" s="533"/>
      <c r="C198" s="532"/>
      <c r="D198" s="532"/>
      <c r="E198" s="534"/>
      <c r="F198" s="541"/>
      <c r="G198" s="74" t="s">
        <v>239</v>
      </c>
      <c r="H198" s="74" t="s">
        <v>557</v>
      </c>
      <c r="I198" s="75" t="s">
        <v>698</v>
      </c>
      <c r="J198"/>
    </row>
    <row r="199" spans="1:10" ht="225">
      <c r="A199" s="535" t="s">
        <v>224</v>
      </c>
      <c r="B199" s="536" t="s">
        <v>225</v>
      </c>
      <c r="C199" s="535" t="s">
        <v>699</v>
      </c>
      <c r="D199" s="535" t="s">
        <v>700</v>
      </c>
      <c r="E199" s="537" t="s">
        <v>701</v>
      </c>
      <c r="F199" s="540" t="s">
        <v>229</v>
      </c>
      <c r="G199" s="71" t="s">
        <v>230</v>
      </c>
      <c r="H199" s="71" t="s">
        <v>604</v>
      </c>
      <c r="I199" s="72" t="s">
        <v>702</v>
      </c>
      <c r="J199"/>
    </row>
    <row r="200" spans="1:10" ht="409.6">
      <c r="A200" s="535"/>
      <c r="B200" s="536"/>
      <c r="C200" s="535"/>
      <c r="D200" s="535"/>
      <c r="E200" s="537"/>
      <c r="F200" s="540"/>
      <c r="G200" s="71" t="s">
        <v>233</v>
      </c>
      <c r="H200" s="71" t="s">
        <v>703</v>
      </c>
      <c r="I200" s="72" t="s">
        <v>704</v>
      </c>
      <c r="J200"/>
    </row>
    <row r="201" spans="1:10" ht="270">
      <c r="A201" s="535"/>
      <c r="B201" s="536"/>
      <c r="C201" s="535"/>
      <c r="D201" s="535"/>
      <c r="E201" s="537"/>
      <c r="F201" s="540"/>
      <c r="G201" s="71" t="s">
        <v>236</v>
      </c>
      <c r="H201" s="71" t="s">
        <v>601</v>
      </c>
      <c r="I201" s="72" t="s">
        <v>705</v>
      </c>
      <c r="J201"/>
    </row>
    <row r="202" spans="1:10" ht="409.6">
      <c r="A202" s="535"/>
      <c r="B202" s="536"/>
      <c r="C202" s="535"/>
      <c r="D202" s="535"/>
      <c r="E202" s="537"/>
      <c r="F202" s="540"/>
      <c r="G202" s="71" t="s">
        <v>239</v>
      </c>
      <c r="H202" s="71" t="s">
        <v>706</v>
      </c>
      <c r="I202" s="72" t="s">
        <v>707</v>
      </c>
      <c r="J202"/>
    </row>
    <row r="203" spans="1:10" ht="225">
      <c r="A203" s="532" t="s">
        <v>224</v>
      </c>
      <c r="B203" s="533" t="s">
        <v>225</v>
      </c>
      <c r="C203" s="532" t="s">
        <v>570</v>
      </c>
      <c r="D203" s="532" t="s">
        <v>708</v>
      </c>
      <c r="E203" s="534" t="s">
        <v>709</v>
      </c>
      <c r="F203" s="541" t="s">
        <v>652</v>
      </c>
      <c r="G203" s="74" t="s">
        <v>230</v>
      </c>
      <c r="H203" s="74" t="s">
        <v>562</v>
      </c>
      <c r="I203" s="75" t="s">
        <v>710</v>
      </c>
      <c r="J203"/>
    </row>
    <row r="204" spans="1:10" ht="409.6">
      <c r="A204" s="532"/>
      <c r="B204" s="533"/>
      <c r="C204" s="532"/>
      <c r="D204" s="532"/>
      <c r="E204" s="534"/>
      <c r="F204" s="541"/>
      <c r="G204" s="74" t="s">
        <v>233</v>
      </c>
      <c r="H204" s="74" t="s">
        <v>564</v>
      </c>
      <c r="I204" s="75" t="s">
        <v>711</v>
      </c>
      <c r="J204"/>
    </row>
    <row r="205" spans="1:10" ht="270">
      <c r="A205" s="532"/>
      <c r="B205" s="533"/>
      <c r="C205" s="532"/>
      <c r="D205" s="532"/>
      <c r="E205" s="534"/>
      <c r="F205" s="541"/>
      <c r="G205" s="74" t="s">
        <v>236</v>
      </c>
      <c r="H205" s="74" t="s">
        <v>566</v>
      </c>
      <c r="I205" s="75" t="s">
        <v>712</v>
      </c>
      <c r="J205"/>
    </row>
    <row r="206" spans="1:10" ht="409.6">
      <c r="A206" s="532"/>
      <c r="B206" s="533"/>
      <c r="C206" s="532"/>
      <c r="D206" s="532"/>
      <c r="E206" s="534"/>
      <c r="F206" s="541"/>
      <c r="G206" s="74" t="s">
        <v>239</v>
      </c>
      <c r="H206" s="74" t="s">
        <v>568</v>
      </c>
      <c r="I206" s="75" t="s">
        <v>713</v>
      </c>
      <c r="J206"/>
    </row>
    <row r="207" spans="1:10" ht="192">
      <c r="A207" s="538" t="s">
        <v>224</v>
      </c>
      <c r="B207" s="538" t="s">
        <v>714</v>
      </c>
      <c r="C207" s="538" t="s">
        <v>715</v>
      </c>
      <c r="D207" s="538" t="s">
        <v>716</v>
      </c>
      <c r="E207" s="545" t="s">
        <v>717</v>
      </c>
      <c r="F207" s="544" t="s">
        <v>610</v>
      </c>
      <c r="G207" s="79" t="s">
        <v>230</v>
      </c>
      <c r="H207" s="79" t="s">
        <v>718</v>
      </c>
      <c r="I207" s="80" t="s">
        <v>719</v>
      </c>
      <c r="J207"/>
    </row>
    <row r="208" spans="1:10" ht="409.6">
      <c r="A208" s="538"/>
      <c r="B208" s="538"/>
      <c r="C208" s="538"/>
      <c r="D208" s="538"/>
      <c r="E208" s="545"/>
      <c r="F208" s="544"/>
      <c r="G208" s="79" t="s">
        <v>233</v>
      </c>
      <c r="H208" s="79" t="s">
        <v>720</v>
      </c>
      <c r="I208" s="80" t="s">
        <v>721</v>
      </c>
      <c r="J208"/>
    </row>
    <row r="209" spans="1:10" ht="240">
      <c r="A209" s="538"/>
      <c r="B209" s="538"/>
      <c r="C209" s="538"/>
      <c r="D209" s="538"/>
      <c r="E209" s="545"/>
      <c r="F209" s="544"/>
      <c r="G209" s="79" t="s">
        <v>236</v>
      </c>
      <c r="H209" s="79" t="s">
        <v>722</v>
      </c>
      <c r="I209" s="80" t="s">
        <v>723</v>
      </c>
      <c r="J209"/>
    </row>
    <row r="210" spans="1:10" ht="409.6">
      <c r="A210" s="538"/>
      <c r="B210" s="538"/>
      <c r="C210" s="538"/>
      <c r="D210" s="538"/>
      <c r="E210" s="545"/>
      <c r="F210" s="544"/>
      <c r="G210" s="79" t="s">
        <v>239</v>
      </c>
      <c r="H210" s="79" t="s">
        <v>724</v>
      </c>
      <c r="I210" s="80" t="s">
        <v>725</v>
      </c>
      <c r="J210"/>
    </row>
    <row r="211" spans="1:10" ht="288">
      <c r="A211" s="538"/>
      <c r="B211" s="538"/>
      <c r="C211" s="538"/>
      <c r="D211" s="538"/>
      <c r="E211" s="545"/>
      <c r="F211" s="544"/>
      <c r="G211" s="79" t="s">
        <v>726</v>
      </c>
      <c r="H211" s="79" t="s">
        <v>727</v>
      </c>
      <c r="I211" s="80" t="s">
        <v>728</v>
      </c>
      <c r="J211"/>
    </row>
    <row r="212" spans="1:10" ht="409.6">
      <c r="A212" s="538"/>
      <c r="B212" s="538"/>
      <c r="C212" s="538"/>
      <c r="D212" s="538"/>
      <c r="E212" s="545"/>
      <c r="F212" s="544"/>
      <c r="G212" s="79" t="s">
        <v>729</v>
      </c>
      <c r="H212" s="79" t="s">
        <v>730</v>
      </c>
      <c r="I212" s="80" t="s">
        <v>731</v>
      </c>
      <c r="J212"/>
    </row>
    <row r="213" spans="1:10" ht="224">
      <c r="A213" s="538"/>
      <c r="B213" s="538"/>
      <c r="C213" s="538"/>
      <c r="D213" s="538"/>
      <c r="E213" s="545"/>
      <c r="F213" s="544"/>
      <c r="G213" s="79" t="s">
        <v>732</v>
      </c>
      <c r="H213" s="79" t="s">
        <v>733</v>
      </c>
      <c r="I213" s="80" t="s">
        <v>734</v>
      </c>
      <c r="J213"/>
    </row>
    <row r="214" spans="1:10" ht="225">
      <c r="A214" s="532" t="s">
        <v>224</v>
      </c>
      <c r="B214" s="533" t="s">
        <v>676</v>
      </c>
      <c r="C214" s="532" t="s">
        <v>735</v>
      </c>
      <c r="D214" s="532" t="s">
        <v>736</v>
      </c>
      <c r="E214" s="534" t="s">
        <v>737</v>
      </c>
      <c r="F214" s="541" t="s">
        <v>652</v>
      </c>
      <c r="G214" s="74" t="s">
        <v>230</v>
      </c>
      <c r="H214" s="74" t="s">
        <v>604</v>
      </c>
      <c r="I214" s="75" t="s">
        <v>738</v>
      </c>
      <c r="J214"/>
    </row>
    <row r="215" spans="1:10" ht="409.6">
      <c r="A215" s="532"/>
      <c r="B215" s="533"/>
      <c r="C215" s="532"/>
      <c r="D215" s="532"/>
      <c r="E215" s="534"/>
      <c r="F215" s="541"/>
      <c r="G215" s="74" t="s">
        <v>233</v>
      </c>
      <c r="H215" s="74" t="s">
        <v>627</v>
      </c>
      <c r="I215" s="75" t="s">
        <v>739</v>
      </c>
      <c r="J215"/>
    </row>
    <row r="216" spans="1:10" ht="270">
      <c r="A216" s="532"/>
      <c r="B216" s="533"/>
      <c r="C216" s="532"/>
      <c r="D216" s="532"/>
      <c r="E216" s="534"/>
      <c r="F216" s="541"/>
      <c r="G216" s="74" t="s">
        <v>236</v>
      </c>
      <c r="H216" s="74" t="s">
        <v>601</v>
      </c>
      <c r="I216" s="75" t="s">
        <v>740</v>
      </c>
      <c r="J216"/>
    </row>
    <row r="217" spans="1:10" ht="409.6">
      <c r="A217" s="532"/>
      <c r="B217" s="533"/>
      <c r="C217" s="532"/>
      <c r="D217" s="532"/>
      <c r="E217" s="534"/>
      <c r="F217" s="541"/>
      <c r="G217" s="74" t="s">
        <v>239</v>
      </c>
      <c r="H217" s="74" t="s">
        <v>557</v>
      </c>
      <c r="I217" s="75" t="s">
        <v>741</v>
      </c>
      <c r="J217"/>
    </row>
    <row r="218" spans="1:10" ht="225">
      <c r="A218" s="535" t="s">
        <v>224</v>
      </c>
      <c r="B218" s="535" t="s">
        <v>742</v>
      </c>
      <c r="C218" s="535" t="s">
        <v>743</v>
      </c>
      <c r="D218" s="535" t="s">
        <v>744</v>
      </c>
      <c r="E218" s="537" t="s">
        <v>745</v>
      </c>
      <c r="F218" s="540" t="s">
        <v>652</v>
      </c>
      <c r="G218" s="71" t="s">
        <v>230</v>
      </c>
      <c r="H218" s="71" t="s">
        <v>746</v>
      </c>
      <c r="I218" s="72" t="s">
        <v>747</v>
      </c>
      <c r="J218"/>
    </row>
    <row r="219" spans="1:10" ht="409.6">
      <c r="A219" s="535"/>
      <c r="B219" s="536"/>
      <c r="C219" s="535"/>
      <c r="D219" s="535"/>
      <c r="E219" s="537"/>
      <c r="F219" s="540"/>
      <c r="G219" s="71" t="s">
        <v>233</v>
      </c>
      <c r="H219" s="71" t="s">
        <v>748</v>
      </c>
      <c r="I219" s="72" t="s">
        <v>749</v>
      </c>
      <c r="J219"/>
    </row>
    <row r="220" spans="1:10" ht="270">
      <c r="A220" s="535"/>
      <c r="B220" s="536"/>
      <c r="C220" s="535"/>
      <c r="D220" s="535"/>
      <c r="E220" s="537"/>
      <c r="F220" s="540"/>
      <c r="G220" s="71" t="s">
        <v>236</v>
      </c>
      <c r="H220" s="71" t="s">
        <v>601</v>
      </c>
      <c r="I220" s="72" t="s">
        <v>750</v>
      </c>
      <c r="J220"/>
    </row>
    <row r="221" spans="1:10" ht="409.6">
      <c r="A221" s="535"/>
      <c r="B221" s="536"/>
      <c r="C221" s="535"/>
      <c r="D221" s="535"/>
      <c r="E221" s="537"/>
      <c r="F221" s="540"/>
      <c r="G221" s="71" t="s">
        <v>239</v>
      </c>
      <c r="H221" s="71" t="s">
        <v>706</v>
      </c>
      <c r="I221" s="72" t="s">
        <v>751</v>
      </c>
      <c r="J221"/>
    </row>
    <row r="222" spans="1:10" ht="225">
      <c r="A222" s="532" t="s">
        <v>224</v>
      </c>
      <c r="B222" s="532" t="s">
        <v>742</v>
      </c>
      <c r="C222" s="532" t="s">
        <v>752</v>
      </c>
      <c r="D222" s="532" t="s">
        <v>753</v>
      </c>
      <c r="E222" s="534" t="s">
        <v>754</v>
      </c>
      <c r="F222" s="541" t="s">
        <v>229</v>
      </c>
      <c r="G222" s="74" t="s">
        <v>230</v>
      </c>
      <c r="H222" s="74" t="s">
        <v>604</v>
      </c>
      <c r="I222" s="75" t="s">
        <v>755</v>
      </c>
      <c r="J222"/>
    </row>
    <row r="223" spans="1:10" ht="409.6">
      <c r="A223" s="532"/>
      <c r="B223" s="533"/>
      <c r="C223" s="532"/>
      <c r="D223" s="532"/>
      <c r="E223" s="534"/>
      <c r="F223" s="541"/>
      <c r="G223" s="74" t="s">
        <v>233</v>
      </c>
      <c r="H223" s="74" t="s">
        <v>606</v>
      </c>
      <c r="I223" s="75" t="s">
        <v>756</v>
      </c>
      <c r="J223"/>
    </row>
    <row r="224" spans="1:10" ht="270">
      <c r="A224" s="532"/>
      <c r="B224" s="533"/>
      <c r="C224" s="532"/>
      <c r="D224" s="532"/>
      <c r="E224" s="534"/>
      <c r="F224" s="541"/>
      <c r="G224" s="74" t="s">
        <v>236</v>
      </c>
      <c r="H224" s="74" t="s">
        <v>601</v>
      </c>
      <c r="I224" s="75" t="s">
        <v>757</v>
      </c>
      <c r="J224"/>
    </row>
    <row r="225" spans="1:10" ht="409.6">
      <c r="A225" s="532"/>
      <c r="B225" s="533"/>
      <c r="C225" s="532"/>
      <c r="D225" s="532"/>
      <c r="E225" s="534"/>
      <c r="F225" s="541"/>
      <c r="G225" s="74" t="s">
        <v>239</v>
      </c>
      <c r="H225" s="74" t="s">
        <v>706</v>
      </c>
      <c r="I225" s="75" t="s">
        <v>758</v>
      </c>
      <c r="J225"/>
    </row>
    <row r="226" spans="1:10" ht="225">
      <c r="A226" s="535" t="s">
        <v>224</v>
      </c>
      <c r="B226" s="536" t="s">
        <v>759</v>
      </c>
      <c r="C226" s="535" t="s">
        <v>760</v>
      </c>
      <c r="D226" s="535" t="s">
        <v>761</v>
      </c>
      <c r="E226" s="537" t="s">
        <v>762</v>
      </c>
      <c r="F226" s="540" t="s">
        <v>652</v>
      </c>
      <c r="G226" s="71" t="s">
        <v>230</v>
      </c>
      <c r="H226" s="71" t="s">
        <v>562</v>
      </c>
      <c r="I226" s="72" t="s">
        <v>763</v>
      </c>
      <c r="J226"/>
    </row>
    <row r="227" spans="1:10" ht="409.6">
      <c r="A227" s="535"/>
      <c r="B227" s="536"/>
      <c r="C227" s="535"/>
      <c r="D227" s="535"/>
      <c r="E227" s="537"/>
      <c r="F227" s="540"/>
      <c r="G227" s="71" t="s">
        <v>233</v>
      </c>
      <c r="H227" s="71" t="s">
        <v>564</v>
      </c>
      <c r="I227" s="72" t="s">
        <v>764</v>
      </c>
      <c r="J227"/>
    </row>
    <row r="228" spans="1:10" ht="270">
      <c r="A228" s="535"/>
      <c r="B228" s="536"/>
      <c r="C228" s="535"/>
      <c r="D228" s="535"/>
      <c r="E228" s="537"/>
      <c r="F228" s="540"/>
      <c r="G228" s="71" t="s">
        <v>236</v>
      </c>
      <c r="H228" s="71" t="s">
        <v>566</v>
      </c>
      <c r="I228" s="72" t="s">
        <v>765</v>
      </c>
      <c r="J228"/>
    </row>
    <row r="229" spans="1:10" ht="409.6">
      <c r="A229" s="535"/>
      <c r="B229" s="536"/>
      <c r="C229" s="535"/>
      <c r="D229" s="535"/>
      <c r="E229" s="537"/>
      <c r="F229" s="540"/>
      <c r="G229" s="71" t="s">
        <v>239</v>
      </c>
      <c r="H229" s="71" t="s">
        <v>766</v>
      </c>
      <c r="I229" s="72" t="s">
        <v>767</v>
      </c>
      <c r="J229"/>
    </row>
    <row r="230" spans="1:10" ht="225">
      <c r="A230" s="532" t="s">
        <v>224</v>
      </c>
      <c r="B230" s="533" t="s">
        <v>768</v>
      </c>
      <c r="C230" s="532" t="s">
        <v>769</v>
      </c>
      <c r="D230" s="532" t="s">
        <v>770</v>
      </c>
      <c r="E230" s="534" t="s">
        <v>771</v>
      </c>
      <c r="F230" s="541" t="s">
        <v>652</v>
      </c>
      <c r="G230" s="74" t="s">
        <v>230</v>
      </c>
      <c r="H230" s="74" t="s">
        <v>562</v>
      </c>
      <c r="I230" s="75" t="s">
        <v>772</v>
      </c>
      <c r="J230"/>
    </row>
    <row r="231" spans="1:10" ht="409.6">
      <c r="A231" s="532"/>
      <c r="B231" s="533"/>
      <c r="C231" s="532"/>
      <c r="D231" s="532"/>
      <c r="E231" s="534"/>
      <c r="F231" s="541"/>
      <c r="G231" s="74" t="s">
        <v>233</v>
      </c>
      <c r="H231" s="74" t="s">
        <v>564</v>
      </c>
      <c r="I231" s="75" t="s">
        <v>773</v>
      </c>
      <c r="J231"/>
    </row>
    <row r="232" spans="1:10" ht="270">
      <c r="A232" s="532"/>
      <c r="B232" s="533"/>
      <c r="C232" s="532"/>
      <c r="D232" s="532"/>
      <c r="E232" s="534"/>
      <c r="F232" s="541"/>
      <c r="G232" s="74" t="s">
        <v>236</v>
      </c>
      <c r="H232" s="74" t="s">
        <v>566</v>
      </c>
      <c r="I232" s="75" t="s">
        <v>774</v>
      </c>
      <c r="J232"/>
    </row>
    <row r="233" spans="1:10" ht="409.6">
      <c r="A233" s="532"/>
      <c r="B233" s="533"/>
      <c r="C233" s="532"/>
      <c r="D233" s="532"/>
      <c r="E233" s="534"/>
      <c r="F233" s="541"/>
      <c r="G233" s="74" t="s">
        <v>239</v>
      </c>
      <c r="H233" s="74" t="s">
        <v>568</v>
      </c>
      <c r="I233" s="75" t="s">
        <v>775</v>
      </c>
      <c r="J233"/>
    </row>
    <row r="234" spans="1:10" ht="225">
      <c r="A234" s="535" t="s">
        <v>224</v>
      </c>
      <c r="B234" s="536" t="s">
        <v>676</v>
      </c>
      <c r="C234" s="535" t="s">
        <v>677</v>
      </c>
      <c r="D234" s="535" t="s">
        <v>776</v>
      </c>
      <c r="E234" s="537" t="s">
        <v>777</v>
      </c>
      <c r="F234" s="540" t="s">
        <v>652</v>
      </c>
      <c r="G234" s="71" t="s">
        <v>230</v>
      </c>
      <c r="H234" s="71" t="s">
        <v>562</v>
      </c>
      <c r="I234" s="72" t="s">
        <v>778</v>
      </c>
      <c r="J234"/>
    </row>
    <row r="235" spans="1:10" ht="409.6">
      <c r="A235" s="535"/>
      <c r="B235" s="536"/>
      <c r="C235" s="535"/>
      <c r="D235" s="535"/>
      <c r="E235" s="537"/>
      <c r="F235" s="540"/>
      <c r="G235" s="71" t="s">
        <v>233</v>
      </c>
      <c r="H235" s="71" t="s">
        <v>564</v>
      </c>
      <c r="I235" s="72" t="s">
        <v>779</v>
      </c>
      <c r="J235"/>
    </row>
    <row r="236" spans="1:10" ht="270">
      <c r="A236" s="535"/>
      <c r="B236" s="536"/>
      <c r="C236" s="535"/>
      <c r="D236" s="535"/>
      <c r="E236" s="537"/>
      <c r="F236" s="540"/>
      <c r="G236" s="71" t="s">
        <v>236</v>
      </c>
      <c r="H236" s="71" t="s">
        <v>566</v>
      </c>
      <c r="I236" s="72" t="s">
        <v>780</v>
      </c>
      <c r="J236"/>
    </row>
    <row r="237" spans="1:10" ht="409.6">
      <c r="A237" s="535"/>
      <c r="B237" s="536"/>
      <c r="C237" s="535"/>
      <c r="D237" s="535"/>
      <c r="E237" s="537"/>
      <c r="F237" s="540"/>
      <c r="G237" s="71" t="s">
        <v>239</v>
      </c>
      <c r="H237" s="71" t="s">
        <v>568</v>
      </c>
      <c r="I237" s="72" t="s">
        <v>781</v>
      </c>
      <c r="J237"/>
    </row>
    <row r="238" spans="1:10" ht="225">
      <c r="A238" s="532" t="s">
        <v>224</v>
      </c>
      <c r="B238" s="533" t="s">
        <v>759</v>
      </c>
      <c r="C238" s="532" t="s">
        <v>782</v>
      </c>
      <c r="D238" s="532" t="s">
        <v>783</v>
      </c>
      <c r="E238" s="534" t="s">
        <v>784</v>
      </c>
      <c r="F238" s="541" t="s">
        <v>652</v>
      </c>
      <c r="G238" s="74" t="s">
        <v>230</v>
      </c>
      <c r="H238" s="74" t="s">
        <v>562</v>
      </c>
      <c r="I238" s="75" t="s">
        <v>785</v>
      </c>
      <c r="J238"/>
    </row>
    <row r="239" spans="1:10" ht="409.6">
      <c r="A239" s="532"/>
      <c r="B239" s="533"/>
      <c r="C239" s="532"/>
      <c r="D239" s="532"/>
      <c r="E239" s="534"/>
      <c r="F239" s="541"/>
      <c r="G239" s="74" t="s">
        <v>233</v>
      </c>
      <c r="H239" s="74" t="s">
        <v>574</v>
      </c>
      <c r="I239" s="75" t="s">
        <v>786</v>
      </c>
      <c r="J239"/>
    </row>
    <row r="240" spans="1:10" ht="270">
      <c r="A240" s="532"/>
      <c r="B240" s="533"/>
      <c r="C240" s="532"/>
      <c r="D240" s="532"/>
      <c r="E240" s="534"/>
      <c r="F240" s="541"/>
      <c r="G240" s="74" t="s">
        <v>236</v>
      </c>
      <c r="H240" s="74" t="s">
        <v>555</v>
      </c>
      <c r="I240" s="75" t="s">
        <v>787</v>
      </c>
      <c r="J240"/>
    </row>
    <row r="241" spans="1:10" ht="409.6">
      <c r="A241" s="532"/>
      <c r="B241" s="533"/>
      <c r="C241" s="532"/>
      <c r="D241" s="532"/>
      <c r="E241" s="534"/>
      <c r="F241" s="541"/>
      <c r="G241" s="74" t="s">
        <v>239</v>
      </c>
      <c r="H241" s="74" t="s">
        <v>788</v>
      </c>
      <c r="I241" s="75" t="s">
        <v>789</v>
      </c>
      <c r="J241"/>
    </row>
    <row r="242" spans="1:10" ht="225">
      <c r="A242" s="535" t="s">
        <v>224</v>
      </c>
      <c r="B242" s="535" t="s">
        <v>790</v>
      </c>
      <c r="C242" s="535" t="s">
        <v>791</v>
      </c>
      <c r="D242" s="535" t="s">
        <v>792</v>
      </c>
      <c r="E242" s="537" t="s">
        <v>793</v>
      </c>
      <c r="F242" s="540" t="s">
        <v>652</v>
      </c>
      <c r="G242" s="71" t="s">
        <v>230</v>
      </c>
      <c r="H242" s="71" t="s">
        <v>794</v>
      </c>
      <c r="I242" s="72" t="s">
        <v>795</v>
      </c>
      <c r="J242"/>
    </row>
    <row r="243" spans="1:10" ht="409.6">
      <c r="A243" s="535"/>
      <c r="B243" s="535"/>
      <c r="C243" s="535"/>
      <c r="D243" s="535"/>
      <c r="E243" s="537"/>
      <c r="F243" s="540"/>
      <c r="G243" s="71" t="s">
        <v>233</v>
      </c>
      <c r="H243" s="71" t="s">
        <v>593</v>
      </c>
      <c r="I243" s="72" t="s">
        <v>796</v>
      </c>
      <c r="J243"/>
    </row>
    <row r="244" spans="1:10" ht="270">
      <c r="A244" s="535"/>
      <c r="B244" s="535"/>
      <c r="C244" s="535"/>
      <c r="D244" s="535"/>
      <c r="E244" s="537"/>
      <c r="F244" s="540"/>
      <c r="G244" s="71" t="s">
        <v>236</v>
      </c>
      <c r="H244" s="71" t="s">
        <v>555</v>
      </c>
      <c r="I244" s="72" t="s">
        <v>797</v>
      </c>
      <c r="J244"/>
    </row>
    <row r="245" spans="1:10" ht="409.6">
      <c r="A245" s="535"/>
      <c r="B245" s="535"/>
      <c r="C245" s="535"/>
      <c r="D245" s="535"/>
      <c r="E245" s="537"/>
      <c r="F245" s="540"/>
      <c r="G245" s="71" t="s">
        <v>239</v>
      </c>
      <c r="H245" s="71" t="s">
        <v>798</v>
      </c>
      <c r="I245" s="72" t="s">
        <v>799</v>
      </c>
      <c r="J245"/>
    </row>
    <row r="246" spans="1:10" ht="225">
      <c r="A246" s="532" t="s">
        <v>224</v>
      </c>
      <c r="B246" s="533" t="s">
        <v>768</v>
      </c>
      <c r="C246" s="532" t="s">
        <v>800</v>
      </c>
      <c r="D246" s="532" t="s">
        <v>801</v>
      </c>
      <c r="E246" s="534" t="s">
        <v>802</v>
      </c>
      <c r="F246" s="541" t="s">
        <v>652</v>
      </c>
      <c r="G246" s="74" t="s">
        <v>230</v>
      </c>
      <c r="H246" s="74" t="s">
        <v>803</v>
      </c>
      <c r="I246" s="75" t="s">
        <v>804</v>
      </c>
      <c r="J246" s="546"/>
    </row>
    <row r="247" spans="1:10" ht="409.6">
      <c r="A247" s="532"/>
      <c r="B247" s="533"/>
      <c r="C247" s="532"/>
      <c r="D247" s="532"/>
      <c r="E247" s="534"/>
      <c r="F247" s="541"/>
      <c r="G247" s="74" t="s">
        <v>233</v>
      </c>
      <c r="H247" s="74" t="s">
        <v>805</v>
      </c>
      <c r="I247" s="75" t="s">
        <v>806</v>
      </c>
      <c r="J247" s="546"/>
    </row>
    <row r="248" spans="1:10" ht="270">
      <c r="A248" s="532"/>
      <c r="B248" s="533"/>
      <c r="C248" s="532"/>
      <c r="D248" s="532"/>
      <c r="E248" s="534"/>
      <c r="F248" s="541"/>
      <c r="G248" s="74" t="s">
        <v>236</v>
      </c>
      <c r="H248" s="74" t="s">
        <v>601</v>
      </c>
      <c r="I248" s="75" t="s">
        <v>807</v>
      </c>
      <c r="J248" s="546"/>
    </row>
    <row r="249" spans="1:10" ht="409.6">
      <c r="A249" s="532"/>
      <c r="B249" s="533"/>
      <c r="C249" s="532"/>
      <c r="D249" s="532"/>
      <c r="E249" s="534"/>
      <c r="F249" s="541"/>
      <c r="G249" s="74" t="s">
        <v>239</v>
      </c>
      <c r="H249" s="74" t="s">
        <v>557</v>
      </c>
      <c r="I249" s="75" t="s">
        <v>808</v>
      </c>
      <c r="J249" s="546"/>
    </row>
    <row r="250" spans="1:10" ht="225">
      <c r="A250" s="535" t="s">
        <v>224</v>
      </c>
      <c r="B250" s="536" t="s">
        <v>768</v>
      </c>
      <c r="C250" s="535" t="s">
        <v>809</v>
      </c>
      <c r="D250" s="535" t="s">
        <v>810</v>
      </c>
      <c r="E250" s="537" t="s">
        <v>811</v>
      </c>
      <c r="F250" s="540" t="s">
        <v>229</v>
      </c>
      <c r="G250" s="71" t="s">
        <v>230</v>
      </c>
      <c r="H250" s="71" t="s">
        <v>522</v>
      </c>
      <c r="I250" s="72" t="s">
        <v>812</v>
      </c>
      <c r="J250"/>
    </row>
    <row r="251" spans="1:10" ht="409.6">
      <c r="A251" s="535"/>
      <c r="B251" s="536"/>
      <c r="C251" s="535"/>
      <c r="D251" s="535"/>
      <c r="E251" s="537"/>
      <c r="F251" s="540"/>
      <c r="G251" s="71" t="s">
        <v>233</v>
      </c>
      <c r="H251" s="71" t="s">
        <v>813</v>
      </c>
      <c r="I251" s="72" t="s">
        <v>814</v>
      </c>
      <c r="J251"/>
    </row>
    <row r="252" spans="1:10" ht="270">
      <c r="A252" s="535"/>
      <c r="B252" s="536"/>
      <c r="C252" s="535"/>
      <c r="D252" s="535"/>
      <c r="E252" s="537"/>
      <c r="F252" s="540"/>
      <c r="G252" s="71" t="s">
        <v>236</v>
      </c>
      <c r="H252" s="71" t="s">
        <v>555</v>
      </c>
      <c r="I252" s="72" t="s">
        <v>815</v>
      </c>
      <c r="J252"/>
    </row>
    <row r="253" spans="1:10" ht="409.6">
      <c r="A253" s="535"/>
      <c r="B253" s="536"/>
      <c r="C253" s="535"/>
      <c r="D253" s="535"/>
      <c r="E253" s="537"/>
      <c r="F253" s="540"/>
      <c r="G253" s="71" t="s">
        <v>239</v>
      </c>
      <c r="H253" s="71" t="s">
        <v>597</v>
      </c>
      <c r="I253" s="72" t="s">
        <v>816</v>
      </c>
      <c r="J253"/>
    </row>
    <row r="254" spans="1:10" ht="225">
      <c r="A254" s="532" t="s">
        <v>224</v>
      </c>
      <c r="B254" s="533" t="s">
        <v>768</v>
      </c>
      <c r="C254" s="532" t="s">
        <v>817</v>
      </c>
      <c r="D254" s="532" t="s">
        <v>818</v>
      </c>
      <c r="E254" s="534" t="s">
        <v>819</v>
      </c>
      <c r="F254" s="541" t="s">
        <v>652</v>
      </c>
      <c r="G254" s="74" t="s">
        <v>230</v>
      </c>
      <c r="H254" s="74" t="s">
        <v>604</v>
      </c>
      <c r="I254" s="75" t="s">
        <v>820</v>
      </c>
      <c r="J254"/>
    </row>
    <row r="255" spans="1:10" ht="409.6">
      <c r="A255" s="532"/>
      <c r="B255" s="533"/>
      <c r="C255" s="532"/>
      <c r="D255" s="532"/>
      <c r="E255" s="534"/>
      <c r="F255" s="541"/>
      <c r="G255" s="74" t="s">
        <v>233</v>
      </c>
      <c r="H255" s="74" t="s">
        <v>606</v>
      </c>
      <c r="I255" s="75" t="s">
        <v>821</v>
      </c>
      <c r="J255"/>
    </row>
    <row r="256" spans="1:10" ht="270">
      <c r="A256" s="532"/>
      <c r="B256" s="533"/>
      <c r="C256" s="532"/>
      <c r="D256" s="532"/>
      <c r="E256" s="534"/>
      <c r="F256" s="541"/>
      <c r="G256" s="74" t="s">
        <v>236</v>
      </c>
      <c r="H256" s="74" t="s">
        <v>601</v>
      </c>
      <c r="I256" s="75" t="s">
        <v>822</v>
      </c>
      <c r="J256"/>
    </row>
    <row r="257" spans="1:10" ht="409.6">
      <c r="A257" s="532"/>
      <c r="B257" s="533"/>
      <c r="C257" s="532"/>
      <c r="D257" s="532"/>
      <c r="E257" s="534"/>
      <c r="F257" s="541"/>
      <c r="G257" s="74" t="s">
        <v>239</v>
      </c>
      <c r="H257" s="74" t="s">
        <v>706</v>
      </c>
      <c r="I257" s="75" t="s">
        <v>823</v>
      </c>
      <c r="J257"/>
    </row>
    <row r="258" spans="1:10" ht="225">
      <c r="A258" s="535" t="s">
        <v>224</v>
      </c>
      <c r="B258" s="536" t="s">
        <v>676</v>
      </c>
      <c r="C258" s="535" t="s">
        <v>824</v>
      </c>
      <c r="D258" s="535" t="s">
        <v>825</v>
      </c>
      <c r="E258" s="537" t="s">
        <v>826</v>
      </c>
      <c r="F258" s="540" t="s">
        <v>229</v>
      </c>
      <c r="G258" s="71" t="s">
        <v>230</v>
      </c>
      <c r="H258" s="71" t="s">
        <v>562</v>
      </c>
      <c r="I258" s="72" t="s">
        <v>827</v>
      </c>
      <c r="J258"/>
    </row>
    <row r="259" spans="1:10" ht="409.6">
      <c r="A259" s="535"/>
      <c r="B259" s="536"/>
      <c r="C259" s="535"/>
      <c r="D259" s="535"/>
      <c r="E259" s="537"/>
      <c r="F259" s="540"/>
      <c r="G259" s="71" t="s">
        <v>233</v>
      </c>
      <c r="H259" s="71" t="s">
        <v>564</v>
      </c>
      <c r="I259" s="72" t="s">
        <v>828</v>
      </c>
      <c r="J259"/>
    </row>
    <row r="260" spans="1:10" ht="270">
      <c r="A260" s="535"/>
      <c r="B260" s="536"/>
      <c r="C260" s="535"/>
      <c r="D260" s="535"/>
      <c r="E260" s="537"/>
      <c r="F260" s="540"/>
      <c r="G260" s="71" t="s">
        <v>236</v>
      </c>
      <c r="H260" s="71" t="s">
        <v>566</v>
      </c>
      <c r="I260" s="72" t="s">
        <v>829</v>
      </c>
      <c r="J260"/>
    </row>
    <row r="261" spans="1:10" ht="409.6">
      <c r="A261" s="535"/>
      <c r="B261" s="536"/>
      <c r="C261" s="535"/>
      <c r="D261" s="535"/>
      <c r="E261" s="537"/>
      <c r="F261" s="540"/>
      <c r="G261" s="71" t="s">
        <v>239</v>
      </c>
      <c r="H261" s="71" t="s">
        <v>568</v>
      </c>
      <c r="I261" s="72" t="s">
        <v>830</v>
      </c>
      <c r="J261"/>
    </row>
    <row r="262" spans="1:10" ht="225">
      <c r="A262" s="532" t="s">
        <v>224</v>
      </c>
      <c r="B262" s="533" t="s">
        <v>768</v>
      </c>
      <c r="C262" s="532" t="s">
        <v>831</v>
      </c>
      <c r="D262" s="532" t="s">
        <v>832</v>
      </c>
      <c r="E262" s="534" t="s">
        <v>833</v>
      </c>
      <c r="F262" s="541" t="s">
        <v>229</v>
      </c>
      <c r="G262" s="74" t="s">
        <v>230</v>
      </c>
      <c r="H262" s="74" t="s">
        <v>834</v>
      </c>
      <c r="I262" s="75" t="s">
        <v>835</v>
      </c>
      <c r="J262"/>
    </row>
    <row r="263" spans="1:10" ht="409.6">
      <c r="A263" s="532"/>
      <c r="B263" s="533"/>
      <c r="C263" s="532"/>
      <c r="D263" s="532"/>
      <c r="E263" s="534"/>
      <c r="F263" s="541"/>
      <c r="G263" s="74" t="s">
        <v>233</v>
      </c>
      <c r="H263" s="74" t="s">
        <v>748</v>
      </c>
      <c r="I263" s="75" t="s">
        <v>836</v>
      </c>
      <c r="J263"/>
    </row>
    <row r="264" spans="1:10" ht="270">
      <c r="A264" s="532"/>
      <c r="B264" s="533"/>
      <c r="C264" s="532"/>
      <c r="D264" s="532"/>
      <c r="E264" s="534"/>
      <c r="F264" s="541"/>
      <c r="G264" s="74" t="s">
        <v>236</v>
      </c>
      <c r="H264" s="74" t="s">
        <v>601</v>
      </c>
      <c r="I264" s="75" t="s">
        <v>837</v>
      </c>
      <c r="J264"/>
    </row>
    <row r="265" spans="1:10" ht="409.6">
      <c r="A265" s="532"/>
      <c r="B265" s="533"/>
      <c r="C265" s="532"/>
      <c r="D265" s="532"/>
      <c r="E265" s="534"/>
      <c r="F265" s="541"/>
      <c r="G265" s="74" t="s">
        <v>239</v>
      </c>
      <c r="H265" s="74" t="s">
        <v>557</v>
      </c>
      <c r="I265" s="75" t="s">
        <v>838</v>
      </c>
      <c r="J265"/>
    </row>
    <row r="266" spans="1:10" ht="225">
      <c r="A266" s="535" t="s">
        <v>224</v>
      </c>
      <c r="B266" s="536" t="s">
        <v>768</v>
      </c>
      <c r="C266" s="535" t="s">
        <v>839</v>
      </c>
      <c r="D266" s="535" t="s">
        <v>840</v>
      </c>
      <c r="E266" s="537" t="s">
        <v>841</v>
      </c>
      <c r="F266" s="540" t="s">
        <v>652</v>
      </c>
      <c r="G266" s="71" t="s">
        <v>230</v>
      </c>
      <c r="H266" s="71" t="s">
        <v>562</v>
      </c>
      <c r="I266" s="72" t="s">
        <v>842</v>
      </c>
      <c r="J266"/>
    </row>
    <row r="267" spans="1:10" ht="409.6">
      <c r="A267" s="535"/>
      <c r="B267" s="536"/>
      <c r="C267" s="535"/>
      <c r="D267" s="535"/>
      <c r="E267" s="537"/>
      <c r="F267" s="540"/>
      <c r="G267" s="71" t="s">
        <v>233</v>
      </c>
      <c r="H267" s="71" t="s">
        <v>564</v>
      </c>
      <c r="I267" s="72" t="s">
        <v>843</v>
      </c>
      <c r="J267"/>
    </row>
    <row r="268" spans="1:10" ht="270">
      <c r="A268" s="535"/>
      <c r="B268" s="536"/>
      <c r="C268" s="535"/>
      <c r="D268" s="535"/>
      <c r="E268" s="537"/>
      <c r="F268" s="540"/>
      <c r="G268" s="71" t="s">
        <v>236</v>
      </c>
      <c r="H268" s="71" t="s">
        <v>566</v>
      </c>
      <c r="I268" s="72" t="s">
        <v>844</v>
      </c>
      <c r="J268"/>
    </row>
    <row r="269" spans="1:10" ht="409.6">
      <c r="A269" s="535"/>
      <c r="B269" s="536"/>
      <c r="C269" s="535"/>
      <c r="D269" s="535"/>
      <c r="E269" s="537"/>
      <c r="F269" s="540"/>
      <c r="G269" s="71" t="s">
        <v>239</v>
      </c>
      <c r="H269" s="71" t="s">
        <v>568</v>
      </c>
      <c r="I269" s="72" t="s">
        <v>845</v>
      </c>
      <c r="J269"/>
    </row>
    <row r="270" spans="1:10" ht="225">
      <c r="A270" s="532" t="s">
        <v>224</v>
      </c>
      <c r="B270" s="533" t="s">
        <v>225</v>
      </c>
      <c r="C270" s="532" t="s">
        <v>657</v>
      </c>
      <c r="D270" s="532" t="s">
        <v>846</v>
      </c>
      <c r="E270" s="534" t="s">
        <v>847</v>
      </c>
      <c r="F270" s="541" t="s">
        <v>652</v>
      </c>
      <c r="G270" s="74" t="s">
        <v>230</v>
      </c>
      <c r="H270" s="74" t="s">
        <v>562</v>
      </c>
      <c r="I270" s="75" t="s">
        <v>848</v>
      </c>
      <c r="J270"/>
    </row>
    <row r="271" spans="1:10" ht="409.6">
      <c r="A271" s="532"/>
      <c r="B271" s="533"/>
      <c r="C271" s="532"/>
      <c r="D271" s="532"/>
      <c r="E271" s="534"/>
      <c r="F271" s="541"/>
      <c r="G271" s="74" t="s">
        <v>233</v>
      </c>
      <c r="H271" s="74" t="s">
        <v>564</v>
      </c>
      <c r="I271" s="75" t="s">
        <v>849</v>
      </c>
      <c r="J271"/>
    </row>
    <row r="272" spans="1:10" ht="270">
      <c r="A272" s="532"/>
      <c r="B272" s="533"/>
      <c r="C272" s="532"/>
      <c r="D272" s="532"/>
      <c r="E272" s="534"/>
      <c r="F272" s="541"/>
      <c r="G272" s="74" t="s">
        <v>236</v>
      </c>
      <c r="H272" s="74" t="s">
        <v>566</v>
      </c>
      <c r="I272" s="75" t="s">
        <v>850</v>
      </c>
      <c r="J272"/>
    </row>
    <row r="273" spans="1:10" ht="409.6">
      <c r="A273" s="532"/>
      <c r="B273" s="533"/>
      <c r="C273" s="532"/>
      <c r="D273" s="532"/>
      <c r="E273" s="534"/>
      <c r="F273" s="541"/>
      <c r="G273" s="74" t="s">
        <v>239</v>
      </c>
      <c r="H273" s="74" t="s">
        <v>568</v>
      </c>
      <c r="I273" s="75" t="s">
        <v>851</v>
      </c>
      <c r="J273"/>
    </row>
    <row r="274" spans="1:10" ht="409.6">
      <c r="A274" s="532"/>
      <c r="B274" s="533"/>
      <c r="C274" s="532"/>
      <c r="D274" s="532"/>
      <c r="E274" s="534"/>
      <c r="F274" s="541"/>
      <c r="G274" s="74" t="s">
        <v>852</v>
      </c>
      <c r="H274" s="74" t="s">
        <v>853</v>
      </c>
      <c r="I274" s="75" t="s">
        <v>854</v>
      </c>
      <c r="J274"/>
    </row>
    <row r="275" spans="1:10" ht="342">
      <c r="A275" s="532"/>
      <c r="B275" s="533"/>
      <c r="C275" s="532"/>
      <c r="D275" s="532"/>
      <c r="E275" s="534"/>
      <c r="F275" s="541"/>
      <c r="G275" s="74" t="s">
        <v>855</v>
      </c>
      <c r="H275" s="74" t="s">
        <v>856</v>
      </c>
      <c r="I275" s="75" t="s">
        <v>857</v>
      </c>
      <c r="J275"/>
    </row>
    <row r="276" spans="1:10" ht="300">
      <c r="A276" s="532"/>
      <c r="B276" s="533"/>
      <c r="C276" s="532"/>
      <c r="D276" s="532"/>
      <c r="E276" s="534"/>
      <c r="F276" s="541"/>
      <c r="G276" s="74" t="s">
        <v>858</v>
      </c>
      <c r="H276" s="74" t="s">
        <v>859</v>
      </c>
      <c r="I276" s="75" t="s">
        <v>860</v>
      </c>
      <c r="J276"/>
    </row>
    <row r="277" spans="1:10" ht="409.6">
      <c r="A277" s="532"/>
      <c r="B277" s="533"/>
      <c r="C277" s="532"/>
      <c r="D277" s="532"/>
      <c r="E277" s="534"/>
      <c r="F277" s="541"/>
      <c r="G277" s="74" t="s">
        <v>861</v>
      </c>
      <c r="H277" s="74" t="s">
        <v>862</v>
      </c>
      <c r="I277" s="75" t="s">
        <v>863</v>
      </c>
      <c r="J277"/>
    </row>
    <row r="278" spans="1:10" ht="409.6">
      <c r="A278" s="532"/>
      <c r="B278" s="533"/>
      <c r="C278" s="532"/>
      <c r="D278" s="532"/>
      <c r="E278" s="534"/>
      <c r="F278" s="541"/>
      <c r="G278" s="74" t="s">
        <v>864</v>
      </c>
      <c r="H278" s="74" t="s">
        <v>865</v>
      </c>
      <c r="I278" s="75" t="s">
        <v>866</v>
      </c>
      <c r="J278"/>
    </row>
    <row r="279" spans="1:10" ht="225">
      <c r="A279" s="535" t="s">
        <v>224</v>
      </c>
      <c r="B279" s="536" t="s">
        <v>867</v>
      </c>
      <c r="C279" s="535" t="s">
        <v>868</v>
      </c>
      <c r="D279" s="535" t="s">
        <v>869</v>
      </c>
      <c r="E279" s="537" t="s">
        <v>870</v>
      </c>
      <c r="F279" s="540" t="s">
        <v>652</v>
      </c>
      <c r="G279" s="71" t="s">
        <v>230</v>
      </c>
      <c r="H279" s="71" t="s">
        <v>803</v>
      </c>
      <c r="I279" s="72" t="s">
        <v>871</v>
      </c>
      <c r="J279"/>
    </row>
    <row r="280" spans="1:10" ht="409.6">
      <c r="A280" s="535"/>
      <c r="B280" s="536"/>
      <c r="C280" s="535"/>
      <c r="D280" s="535"/>
      <c r="E280" s="537"/>
      <c r="F280" s="540"/>
      <c r="G280" s="71" t="s">
        <v>233</v>
      </c>
      <c r="H280" s="71" t="s">
        <v>606</v>
      </c>
      <c r="I280" s="72" t="s">
        <v>872</v>
      </c>
      <c r="J280"/>
    </row>
    <row r="281" spans="1:10" ht="270">
      <c r="A281" s="535"/>
      <c r="B281" s="536"/>
      <c r="C281" s="535"/>
      <c r="D281" s="535"/>
      <c r="E281" s="537"/>
      <c r="F281" s="540"/>
      <c r="G281" s="71" t="s">
        <v>236</v>
      </c>
      <c r="H281" s="71" t="s">
        <v>601</v>
      </c>
      <c r="I281" s="72" t="s">
        <v>873</v>
      </c>
      <c r="J281"/>
    </row>
    <row r="282" spans="1:10" ht="409.6">
      <c r="A282" s="535"/>
      <c r="B282" s="536"/>
      <c r="C282" s="535"/>
      <c r="D282" s="535"/>
      <c r="E282" s="537"/>
      <c r="F282" s="540"/>
      <c r="G282" s="71" t="s">
        <v>239</v>
      </c>
      <c r="H282" s="71" t="s">
        <v>706</v>
      </c>
      <c r="I282" s="72" t="s">
        <v>874</v>
      </c>
      <c r="J282"/>
    </row>
    <row r="283" spans="1:10" ht="225">
      <c r="A283" s="532" t="s">
        <v>224</v>
      </c>
      <c r="B283" s="533" t="s">
        <v>759</v>
      </c>
      <c r="C283" s="532" t="s">
        <v>875</v>
      </c>
      <c r="D283" s="532" t="s">
        <v>759</v>
      </c>
      <c r="E283" s="534" t="s">
        <v>876</v>
      </c>
      <c r="F283" s="541" t="s">
        <v>652</v>
      </c>
      <c r="G283" s="74" t="s">
        <v>230</v>
      </c>
      <c r="H283" s="74" t="s">
        <v>522</v>
      </c>
      <c r="I283" s="75" t="s">
        <v>877</v>
      </c>
      <c r="J283"/>
    </row>
    <row r="284" spans="1:10" ht="409.6">
      <c r="A284" s="532"/>
      <c r="B284" s="533"/>
      <c r="C284" s="532"/>
      <c r="D284" s="532"/>
      <c r="E284" s="534"/>
      <c r="F284" s="541"/>
      <c r="G284" s="74" t="s">
        <v>233</v>
      </c>
      <c r="H284" s="74" t="s">
        <v>627</v>
      </c>
      <c r="I284" s="75" t="s">
        <v>878</v>
      </c>
      <c r="J284"/>
    </row>
    <row r="285" spans="1:10" ht="270">
      <c r="A285" s="532"/>
      <c r="B285" s="533"/>
      <c r="C285" s="532"/>
      <c r="D285" s="532"/>
      <c r="E285" s="534"/>
      <c r="F285" s="541"/>
      <c r="G285" s="74" t="s">
        <v>236</v>
      </c>
      <c r="H285" s="74" t="s">
        <v>601</v>
      </c>
      <c r="I285" s="75" t="s">
        <v>879</v>
      </c>
      <c r="J285"/>
    </row>
    <row r="286" spans="1:10" ht="409.6">
      <c r="A286" s="532"/>
      <c r="B286" s="533"/>
      <c r="C286" s="532"/>
      <c r="D286" s="532"/>
      <c r="E286" s="534"/>
      <c r="F286" s="541"/>
      <c r="G286" s="74" t="s">
        <v>239</v>
      </c>
      <c r="H286" s="74" t="s">
        <v>706</v>
      </c>
      <c r="I286" s="75" t="s">
        <v>880</v>
      </c>
      <c r="J286"/>
    </row>
    <row r="287" spans="1:10" ht="225">
      <c r="A287" s="535" t="s">
        <v>224</v>
      </c>
      <c r="B287" s="536" t="s">
        <v>881</v>
      </c>
      <c r="C287" s="535" t="s">
        <v>882</v>
      </c>
      <c r="D287" s="535" t="s">
        <v>883</v>
      </c>
      <c r="E287" s="537" t="s">
        <v>884</v>
      </c>
      <c r="F287" s="540" t="s">
        <v>652</v>
      </c>
      <c r="G287" s="71" t="s">
        <v>230</v>
      </c>
      <c r="H287" s="71" t="s">
        <v>562</v>
      </c>
      <c r="I287" s="72" t="s">
        <v>885</v>
      </c>
      <c r="J287"/>
    </row>
    <row r="288" spans="1:10" ht="409.6">
      <c r="A288" s="535"/>
      <c r="B288" s="536"/>
      <c r="C288" s="535"/>
      <c r="D288" s="535"/>
      <c r="E288" s="537"/>
      <c r="F288" s="540"/>
      <c r="G288" s="71" t="s">
        <v>233</v>
      </c>
      <c r="H288" s="71" t="s">
        <v>564</v>
      </c>
      <c r="I288" s="72" t="s">
        <v>886</v>
      </c>
      <c r="J288"/>
    </row>
    <row r="289" spans="1:10" ht="270">
      <c r="A289" s="535"/>
      <c r="B289" s="536"/>
      <c r="C289" s="535"/>
      <c r="D289" s="535"/>
      <c r="E289" s="537"/>
      <c r="F289" s="540"/>
      <c r="G289" s="71" t="s">
        <v>236</v>
      </c>
      <c r="H289" s="71" t="s">
        <v>566</v>
      </c>
      <c r="I289" s="72" t="s">
        <v>887</v>
      </c>
      <c r="J289"/>
    </row>
    <row r="290" spans="1:10" ht="409.6">
      <c r="A290" s="535"/>
      <c r="B290" s="536"/>
      <c r="C290" s="535"/>
      <c r="D290" s="535"/>
      <c r="E290" s="537"/>
      <c r="F290" s="540"/>
      <c r="G290" s="71" t="s">
        <v>239</v>
      </c>
      <c r="H290" s="71" t="s">
        <v>568</v>
      </c>
      <c r="I290" s="72" t="s">
        <v>888</v>
      </c>
      <c r="J290"/>
    </row>
    <row r="291" spans="1:10" ht="225">
      <c r="A291" s="532" t="s">
        <v>224</v>
      </c>
      <c r="B291" s="533" t="s">
        <v>759</v>
      </c>
      <c r="C291" s="532" t="s">
        <v>889</v>
      </c>
      <c r="D291" s="532" t="s">
        <v>890</v>
      </c>
      <c r="E291" s="534" t="s">
        <v>891</v>
      </c>
      <c r="F291" s="541" t="s">
        <v>652</v>
      </c>
      <c r="G291" s="74" t="s">
        <v>230</v>
      </c>
      <c r="H291" s="74" t="s">
        <v>522</v>
      </c>
      <c r="I291" s="75" t="s">
        <v>892</v>
      </c>
      <c r="J291"/>
    </row>
    <row r="292" spans="1:10" ht="409.6">
      <c r="A292" s="532"/>
      <c r="B292" s="533"/>
      <c r="C292" s="532"/>
      <c r="D292" s="532"/>
      <c r="E292" s="534"/>
      <c r="F292" s="541"/>
      <c r="G292" s="74" t="s">
        <v>233</v>
      </c>
      <c r="H292" s="74" t="s">
        <v>893</v>
      </c>
      <c r="I292" s="75" t="s">
        <v>894</v>
      </c>
      <c r="J292"/>
    </row>
    <row r="293" spans="1:10" ht="270">
      <c r="A293" s="532"/>
      <c r="B293" s="533"/>
      <c r="C293" s="532"/>
      <c r="D293" s="532"/>
      <c r="E293" s="534"/>
      <c r="F293" s="541"/>
      <c r="G293" s="74" t="s">
        <v>236</v>
      </c>
      <c r="H293" s="74" t="s">
        <v>555</v>
      </c>
      <c r="I293" s="75" t="s">
        <v>895</v>
      </c>
      <c r="J293"/>
    </row>
    <row r="294" spans="1:10" ht="409.6">
      <c r="A294" s="532"/>
      <c r="B294" s="533"/>
      <c r="C294" s="532"/>
      <c r="D294" s="532"/>
      <c r="E294" s="534"/>
      <c r="F294" s="541"/>
      <c r="G294" s="74" t="s">
        <v>239</v>
      </c>
      <c r="H294" s="74" t="s">
        <v>597</v>
      </c>
      <c r="I294" s="75" t="s">
        <v>896</v>
      </c>
      <c r="J294"/>
    </row>
    <row r="295" spans="1:10" ht="225">
      <c r="A295" s="535" t="s">
        <v>224</v>
      </c>
      <c r="B295" s="536" t="s">
        <v>759</v>
      </c>
      <c r="C295" s="535" t="s">
        <v>897</v>
      </c>
      <c r="D295" s="535" t="s">
        <v>898</v>
      </c>
      <c r="E295" s="537" t="s">
        <v>899</v>
      </c>
      <c r="F295" s="540" t="s">
        <v>652</v>
      </c>
      <c r="G295" s="71" t="s">
        <v>230</v>
      </c>
      <c r="H295" s="71" t="s">
        <v>562</v>
      </c>
      <c r="I295" s="72" t="s">
        <v>900</v>
      </c>
      <c r="J295"/>
    </row>
    <row r="296" spans="1:10" ht="409.6">
      <c r="A296" s="535"/>
      <c r="B296" s="536"/>
      <c r="C296" s="535"/>
      <c r="D296" s="535"/>
      <c r="E296" s="537"/>
      <c r="F296" s="540"/>
      <c r="G296" s="71" t="s">
        <v>233</v>
      </c>
      <c r="H296" s="71" t="s">
        <v>564</v>
      </c>
      <c r="I296" s="72" t="s">
        <v>901</v>
      </c>
      <c r="J296"/>
    </row>
    <row r="297" spans="1:10" ht="270">
      <c r="A297" s="535"/>
      <c r="B297" s="536"/>
      <c r="C297" s="535"/>
      <c r="D297" s="535"/>
      <c r="E297" s="537"/>
      <c r="F297" s="540"/>
      <c r="G297" s="71" t="s">
        <v>236</v>
      </c>
      <c r="H297" s="71" t="s">
        <v>566</v>
      </c>
      <c r="I297" s="72" t="s">
        <v>902</v>
      </c>
      <c r="J297"/>
    </row>
    <row r="298" spans="1:10" ht="409.6">
      <c r="A298" s="535"/>
      <c r="B298" s="536"/>
      <c r="C298" s="535"/>
      <c r="D298" s="535"/>
      <c r="E298" s="537"/>
      <c r="F298" s="540"/>
      <c r="G298" s="71" t="s">
        <v>239</v>
      </c>
      <c r="H298" s="71" t="s">
        <v>568</v>
      </c>
      <c r="I298" s="72" t="s">
        <v>903</v>
      </c>
      <c r="J298"/>
    </row>
    <row r="299" spans="1:10" ht="225">
      <c r="A299" s="532" t="s">
        <v>224</v>
      </c>
      <c r="B299" s="532" t="s">
        <v>714</v>
      </c>
      <c r="C299" s="532" t="s">
        <v>904</v>
      </c>
      <c r="D299" s="532" t="s">
        <v>905</v>
      </c>
      <c r="E299" s="534" t="s">
        <v>906</v>
      </c>
      <c r="F299" s="541" t="s">
        <v>229</v>
      </c>
      <c r="G299" s="74" t="s">
        <v>230</v>
      </c>
      <c r="H299" s="74" t="s">
        <v>694</v>
      </c>
      <c r="I299" s="75" t="s">
        <v>907</v>
      </c>
      <c r="J299"/>
    </row>
    <row r="300" spans="1:10" ht="409.6">
      <c r="A300" s="532"/>
      <c r="B300" s="532"/>
      <c r="C300" s="532"/>
      <c r="D300" s="532"/>
      <c r="E300" s="534"/>
      <c r="F300" s="541"/>
      <c r="G300" s="74" t="s">
        <v>233</v>
      </c>
      <c r="H300" s="74" t="s">
        <v>606</v>
      </c>
      <c r="I300" s="75" t="s">
        <v>908</v>
      </c>
      <c r="J300"/>
    </row>
    <row r="301" spans="1:10" ht="270">
      <c r="A301" s="532"/>
      <c r="B301" s="532"/>
      <c r="C301" s="532"/>
      <c r="D301" s="532"/>
      <c r="E301" s="534"/>
      <c r="F301" s="541"/>
      <c r="G301" s="74" t="s">
        <v>236</v>
      </c>
      <c r="H301" s="74" t="s">
        <v>601</v>
      </c>
      <c r="I301" s="75" t="s">
        <v>909</v>
      </c>
      <c r="J301"/>
    </row>
    <row r="302" spans="1:10" ht="409.6">
      <c r="A302" s="532"/>
      <c r="B302" s="532"/>
      <c r="C302" s="532"/>
      <c r="D302" s="532"/>
      <c r="E302" s="534"/>
      <c r="F302" s="541"/>
      <c r="G302" s="74" t="s">
        <v>239</v>
      </c>
      <c r="H302" s="74" t="s">
        <v>557</v>
      </c>
      <c r="I302" s="75" t="s">
        <v>910</v>
      </c>
      <c r="J302"/>
    </row>
  </sheetData>
  <autoFilter ref="A4:J302" xr:uid="{00000000-0009-0000-0000-000007000000}"/>
  <mergeCells count="386">
    <mergeCell ref="A295:A298"/>
    <mergeCell ref="B295:B298"/>
    <mergeCell ref="C295:C298"/>
    <mergeCell ref="D295:D298"/>
    <mergeCell ref="E295:E298"/>
    <mergeCell ref="F295:F298"/>
    <mergeCell ref="A299:A302"/>
    <mergeCell ref="B299:B302"/>
    <mergeCell ref="C299:C302"/>
    <mergeCell ref="D299:D302"/>
    <mergeCell ref="E299:E302"/>
    <mergeCell ref="F299:F302"/>
    <mergeCell ref="A287:A290"/>
    <mergeCell ref="B287:B290"/>
    <mergeCell ref="C287:C290"/>
    <mergeCell ref="D287:D290"/>
    <mergeCell ref="E287:E290"/>
    <mergeCell ref="F287:F290"/>
    <mergeCell ref="A291:A294"/>
    <mergeCell ref="B291:B294"/>
    <mergeCell ref="C291:C294"/>
    <mergeCell ref="D291:D294"/>
    <mergeCell ref="E291:E294"/>
    <mergeCell ref="F291:F294"/>
    <mergeCell ref="A279:A282"/>
    <mergeCell ref="B279:B282"/>
    <mergeCell ref="C279:C282"/>
    <mergeCell ref="D279:D282"/>
    <mergeCell ref="E279:E282"/>
    <mergeCell ref="F279:F282"/>
    <mergeCell ref="A283:A286"/>
    <mergeCell ref="B283:B286"/>
    <mergeCell ref="C283:C286"/>
    <mergeCell ref="D283:D286"/>
    <mergeCell ref="E283:E286"/>
    <mergeCell ref="F283:F286"/>
    <mergeCell ref="A266:A269"/>
    <mergeCell ref="B266:B269"/>
    <mergeCell ref="C266:C269"/>
    <mergeCell ref="D266:D269"/>
    <mergeCell ref="E266:E269"/>
    <mergeCell ref="F266:F269"/>
    <mergeCell ref="A270:A278"/>
    <mergeCell ref="B270:B278"/>
    <mergeCell ref="C270:C278"/>
    <mergeCell ref="D270:D278"/>
    <mergeCell ref="E270:E278"/>
    <mergeCell ref="F270:F278"/>
    <mergeCell ref="A258:A261"/>
    <mergeCell ref="B258:B261"/>
    <mergeCell ref="C258:C261"/>
    <mergeCell ref="D258:D261"/>
    <mergeCell ref="E258:E261"/>
    <mergeCell ref="F258:F261"/>
    <mergeCell ref="A262:A265"/>
    <mergeCell ref="B262:B265"/>
    <mergeCell ref="C262:C265"/>
    <mergeCell ref="D262:D265"/>
    <mergeCell ref="E262:E265"/>
    <mergeCell ref="F262:F265"/>
    <mergeCell ref="J246:J249"/>
    <mergeCell ref="A250:A253"/>
    <mergeCell ref="B250:B253"/>
    <mergeCell ref="C250:C253"/>
    <mergeCell ref="D250:D253"/>
    <mergeCell ref="E250:E253"/>
    <mergeCell ref="F250:F253"/>
    <mergeCell ref="A254:A257"/>
    <mergeCell ref="B254:B257"/>
    <mergeCell ref="C254:C257"/>
    <mergeCell ref="D254:D257"/>
    <mergeCell ref="E254:E257"/>
    <mergeCell ref="F254:F257"/>
    <mergeCell ref="A242:A245"/>
    <mergeCell ref="B242:B245"/>
    <mergeCell ref="C242:C245"/>
    <mergeCell ref="D242:D245"/>
    <mergeCell ref="E242:E245"/>
    <mergeCell ref="F242:F245"/>
    <mergeCell ref="A246:A249"/>
    <mergeCell ref="B246:B249"/>
    <mergeCell ref="C246:C249"/>
    <mergeCell ref="D246:D249"/>
    <mergeCell ref="E246:E249"/>
    <mergeCell ref="F246:F249"/>
    <mergeCell ref="A234:A237"/>
    <mergeCell ref="B234:B237"/>
    <mergeCell ref="C234:C237"/>
    <mergeCell ref="D234:D237"/>
    <mergeCell ref="E234:E237"/>
    <mergeCell ref="F234:F237"/>
    <mergeCell ref="A238:A241"/>
    <mergeCell ref="B238:B241"/>
    <mergeCell ref="C238:C241"/>
    <mergeCell ref="D238:D241"/>
    <mergeCell ref="E238:E241"/>
    <mergeCell ref="F238:F241"/>
    <mergeCell ref="A226:A229"/>
    <mergeCell ref="B226:B229"/>
    <mergeCell ref="C226:C229"/>
    <mergeCell ref="D226:D229"/>
    <mergeCell ref="E226:E229"/>
    <mergeCell ref="F226:F229"/>
    <mergeCell ref="A230:A233"/>
    <mergeCell ref="B230:B233"/>
    <mergeCell ref="C230:C233"/>
    <mergeCell ref="D230:D233"/>
    <mergeCell ref="E230:E233"/>
    <mergeCell ref="F230:F233"/>
    <mergeCell ref="A218:A221"/>
    <mergeCell ref="B218:B221"/>
    <mergeCell ref="C218:C221"/>
    <mergeCell ref="D218:D221"/>
    <mergeCell ref="E218:E221"/>
    <mergeCell ref="F218:F221"/>
    <mergeCell ref="A222:A225"/>
    <mergeCell ref="B222:B225"/>
    <mergeCell ref="C222:C225"/>
    <mergeCell ref="D222:D225"/>
    <mergeCell ref="E222:E225"/>
    <mergeCell ref="F222:F225"/>
    <mergeCell ref="A207:A213"/>
    <mergeCell ref="B207:B213"/>
    <mergeCell ref="C207:C213"/>
    <mergeCell ref="D207:D213"/>
    <mergeCell ref="E207:E213"/>
    <mergeCell ref="F207:F213"/>
    <mergeCell ref="A214:A217"/>
    <mergeCell ref="B214:B217"/>
    <mergeCell ref="C214:C217"/>
    <mergeCell ref="D214:D217"/>
    <mergeCell ref="E214:E217"/>
    <mergeCell ref="F214:F217"/>
    <mergeCell ref="F195:F198"/>
    <mergeCell ref="A199:A202"/>
    <mergeCell ref="B199:B202"/>
    <mergeCell ref="C199:C202"/>
    <mergeCell ref="D199:D202"/>
    <mergeCell ref="E199:E202"/>
    <mergeCell ref="F199:F202"/>
    <mergeCell ref="A203:A206"/>
    <mergeCell ref="B203:B206"/>
    <mergeCell ref="C203:C206"/>
    <mergeCell ref="D203:D206"/>
    <mergeCell ref="E203:E206"/>
    <mergeCell ref="F203:F206"/>
    <mergeCell ref="F180:F187"/>
    <mergeCell ref="A188:A191"/>
    <mergeCell ref="B188:B191"/>
    <mergeCell ref="C188:C191"/>
    <mergeCell ref="D188:D191"/>
    <mergeCell ref="E188:E191"/>
    <mergeCell ref="F188:F191"/>
    <mergeCell ref="A192:A194"/>
    <mergeCell ref="B192:B194"/>
    <mergeCell ref="C192:C194"/>
    <mergeCell ref="D192:D194"/>
    <mergeCell ref="E192:E194"/>
    <mergeCell ref="F192:F194"/>
    <mergeCell ref="F168:F171"/>
    <mergeCell ref="A172:A175"/>
    <mergeCell ref="B172:B175"/>
    <mergeCell ref="C172:C175"/>
    <mergeCell ref="D172:D175"/>
    <mergeCell ref="E172:E175"/>
    <mergeCell ref="F172:F175"/>
    <mergeCell ref="A176:A179"/>
    <mergeCell ref="B176:B179"/>
    <mergeCell ref="C176:C179"/>
    <mergeCell ref="D176:D179"/>
    <mergeCell ref="E176:E179"/>
    <mergeCell ref="F176:F179"/>
    <mergeCell ref="F154:F159"/>
    <mergeCell ref="A160:A163"/>
    <mergeCell ref="B160:B163"/>
    <mergeCell ref="C160:C163"/>
    <mergeCell ref="D160:D163"/>
    <mergeCell ref="E160:E163"/>
    <mergeCell ref="F160:F163"/>
    <mergeCell ref="A164:A167"/>
    <mergeCell ref="B164:B167"/>
    <mergeCell ref="C164:C167"/>
    <mergeCell ref="D164:D167"/>
    <mergeCell ref="E164:E167"/>
    <mergeCell ref="F164:F167"/>
    <mergeCell ref="F142:F145"/>
    <mergeCell ref="A146:A149"/>
    <mergeCell ref="B146:B149"/>
    <mergeCell ref="C146:C149"/>
    <mergeCell ref="D146:D149"/>
    <mergeCell ref="E146:E149"/>
    <mergeCell ref="F146:F149"/>
    <mergeCell ref="A150:A153"/>
    <mergeCell ref="B150:B153"/>
    <mergeCell ref="C150:C153"/>
    <mergeCell ref="D150:D153"/>
    <mergeCell ref="E150:E153"/>
    <mergeCell ref="F150:F153"/>
    <mergeCell ref="D142:D145"/>
    <mergeCell ref="E142:E145"/>
    <mergeCell ref="F130:F133"/>
    <mergeCell ref="A134:A137"/>
    <mergeCell ref="B134:B137"/>
    <mergeCell ref="C134:C137"/>
    <mergeCell ref="D134:D137"/>
    <mergeCell ref="E134:E137"/>
    <mergeCell ref="F134:F137"/>
    <mergeCell ref="A138:A141"/>
    <mergeCell ref="B138:B141"/>
    <mergeCell ref="C138:C141"/>
    <mergeCell ref="D138:D141"/>
    <mergeCell ref="E138:E141"/>
    <mergeCell ref="F138:F141"/>
    <mergeCell ref="A130:A133"/>
    <mergeCell ref="B130:B133"/>
    <mergeCell ref="C130:C133"/>
    <mergeCell ref="D130:D133"/>
    <mergeCell ref="E130:E133"/>
    <mergeCell ref="F106:F109"/>
    <mergeCell ref="A110:A119"/>
    <mergeCell ref="B110:B119"/>
    <mergeCell ref="C110:C119"/>
    <mergeCell ref="D110:D119"/>
    <mergeCell ref="E110:E119"/>
    <mergeCell ref="F110:F119"/>
    <mergeCell ref="A120:A129"/>
    <mergeCell ref="B120:B129"/>
    <mergeCell ref="C120:C129"/>
    <mergeCell ref="D120:D129"/>
    <mergeCell ref="E120:E129"/>
    <mergeCell ref="F120:F129"/>
    <mergeCell ref="A106:A109"/>
    <mergeCell ref="B106:B109"/>
    <mergeCell ref="C106:C109"/>
    <mergeCell ref="D106:D109"/>
    <mergeCell ref="E106:E109"/>
    <mergeCell ref="F88:F91"/>
    <mergeCell ref="A92:A101"/>
    <mergeCell ref="B92:B101"/>
    <mergeCell ref="C92:C101"/>
    <mergeCell ref="D92:D101"/>
    <mergeCell ref="E92:E101"/>
    <mergeCell ref="F92:F101"/>
    <mergeCell ref="A102:A105"/>
    <mergeCell ref="B102:B105"/>
    <mergeCell ref="C102:C105"/>
    <mergeCell ref="D102:D105"/>
    <mergeCell ref="E102:E105"/>
    <mergeCell ref="F102:F105"/>
    <mergeCell ref="A88:A91"/>
    <mergeCell ref="B88:B91"/>
    <mergeCell ref="C88:C91"/>
    <mergeCell ref="D88:D91"/>
    <mergeCell ref="E88:E91"/>
    <mergeCell ref="F76:F79"/>
    <mergeCell ref="A80:A83"/>
    <mergeCell ref="B80:B83"/>
    <mergeCell ref="C80:C83"/>
    <mergeCell ref="D80:D83"/>
    <mergeCell ref="E80:E83"/>
    <mergeCell ref="F80:F83"/>
    <mergeCell ref="A84:A87"/>
    <mergeCell ref="B84:B87"/>
    <mergeCell ref="C84:C87"/>
    <mergeCell ref="D84:D87"/>
    <mergeCell ref="E84:E87"/>
    <mergeCell ref="F84:F87"/>
    <mergeCell ref="A76:A79"/>
    <mergeCell ref="B76:B79"/>
    <mergeCell ref="C76:C79"/>
    <mergeCell ref="D76:D79"/>
    <mergeCell ref="E76:E79"/>
    <mergeCell ref="F64:F67"/>
    <mergeCell ref="A68:A71"/>
    <mergeCell ref="B68:B71"/>
    <mergeCell ref="C68:C71"/>
    <mergeCell ref="D68:D71"/>
    <mergeCell ref="E68:E71"/>
    <mergeCell ref="F70:F71"/>
    <mergeCell ref="A72:A75"/>
    <mergeCell ref="B72:B75"/>
    <mergeCell ref="C72:C75"/>
    <mergeCell ref="D72:D75"/>
    <mergeCell ref="E72:E75"/>
    <mergeCell ref="F72:F75"/>
    <mergeCell ref="A64:A67"/>
    <mergeCell ref="B64:B67"/>
    <mergeCell ref="C64:C67"/>
    <mergeCell ref="D64:D67"/>
    <mergeCell ref="E64:E67"/>
    <mergeCell ref="F52:F55"/>
    <mergeCell ref="A56:A59"/>
    <mergeCell ref="B56:B59"/>
    <mergeCell ref="C56:C59"/>
    <mergeCell ref="D56:D59"/>
    <mergeCell ref="E56:E59"/>
    <mergeCell ref="F56:F59"/>
    <mergeCell ref="A60:A63"/>
    <mergeCell ref="B60:B63"/>
    <mergeCell ref="C60:C63"/>
    <mergeCell ref="D60:D63"/>
    <mergeCell ref="E60:E63"/>
    <mergeCell ref="F60:F63"/>
    <mergeCell ref="A52:A55"/>
    <mergeCell ref="B52:B55"/>
    <mergeCell ref="C52:C55"/>
    <mergeCell ref="D52:D55"/>
    <mergeCell ref="E52:E55"/>
    <mergeCell ref="F29:F32"/>
    <mergeCell ref="A38:A47"/>
    <mergeCell ref="B38:B47"/>
    <mergeCell ref="C38:C47"/>
    <mergeCell ref="D38:D47"/>
    <mergeCell ref="E38:E47"/>
    <mergeCell ref="F38:F47"/>
    <mergeCell ref="A48:A51"/>
    <mergeCell ref="B48:B51"/>
    <mergeCell ref="C48:C51"/>
    <mergeCell ref="D48:D51"/>
    <mergeCell ref="E48:E51"/>
    <mergeCell ref="F48:F51"/>
    <mergeCell ref="A29:A32"/>
    <mergeCell ref="B29:B32"/>
    <mergeCell ref="C29:C32"/>
    <mergeCell ref="D29:D32"/>
    <mergeCell ref="E29:E32"/>
    <mergeCell ref="F17:F20"/>
    <mergeCell ref="A21:A24"/>
    <mergeCell ref="B21:B24"/>
    <mergeCell ref="C21:C24"/>
    <mergeCell ref="D21:D24"/>
    <mergeCell ref="E21:E24"/>
    <mergeCell ref="F21:F24"/>
    <mergeCell ref="A25:A28"/>
    <mergeCell ref="B25:B28"/>
    <mergeCell ref="C25:C28"/>
    <mergeCell ref="D25:D28"/>
    <mergeCell ref="E25:E28"/>
    <mergeCell ref="F25:F28"/>
    <mergeCell ref="A17:A20"/>
    <mergeCell ref="B17:B20"/>
    <mergeCell ref="C17:C20"/>
    <mergeCell ref="D17:D20"/>
    <mergeCell ref="E17:E20"/>
    <mergeCell ref="F5:F8"/>
    <mergeCell ref="A9:A12"/>
    <mergeCell ref="B9:B12"/>
    <mergeCell ref="C9:C12"/>
    <mergeCell ref="D9:D12"/>
    <mergeCell ref="E9:E12"/>
    <mergeCell ref="F9:F12"/>
    <mergeCell ref="A13:A16"/>
    <mergeCell ref="B13:B16"/>
    <mergeCell ref="C13:C16"/>
    <mergeCell ref="D13:D16"/>
    <mergeCell ref="E13:E16"/>
    <mergeCell ref="F13:F16"/>
    <mergeCell ref="A5:A8"/>
    <mergeCell ref="B5:B8"/>
    <mergeCell ref="C5:C8"/>
    <mergeCell ref="D5:D8"/>
    <mergeCell ref="E5:E8"/>
    <mergeCell ref="A1:H2"/>
    <mergeCell ref="A195:A198"/>
    <mergeCell ref="B195:B198"/>
    <mergeCell ref="C195:C198"/>
    <mergeCell ref="D195:D198"/>
    <mergeCell ref="E195:E198"/>
    <mergeCell ref="A180:A187"/>
    <mergeCell ref="B180:B187"/>
    <mergeCell ref="C180:C187"/>
    <mergeCell ref="D180:D187"/>
    <mergeCell ref="E180:E187"/>
    <mergeCell ref="A154:A159"/>
    <mergeCell ref="B154:B159"/>
    <mergeCell ref="C154:C159"/>
    <mergeCell ref="D154:D159"/>
    <mergeCell ref="E154:E159"/>
    <mergeCell ref="A168:A171"/>
    <mergeCell ref="B168:B171"/>
    <mergeCell ref="C168:C171"/>
    <mergeCell ref="D168:D171"/>
    <mergeCell ref="E168:E171"/>
    <mergeCell ref="A142:A145"/>
    <mergeCell ref="B142:B145"/>
    <mergeCell ref="C142:C145"/>
  </mergeCells>
  <hyperlinks>
    <hyperlink ref="E5" r:id="rId1" xr:uid="{00000000-0004-0000-0700-000000000000}"/>
    <hyperlink ref="E9:E12" r:id="rId2" display="RNCP34101" xr:uid="{00000000-0004-0000-0700-000001000000}"/>
    <hyperlink ref="E13" r:id="rId3" xr:uid="{00000000-0004-0000-0700-000002000000}"/>
    <hyperlink ref="E17" r:id="rId4" xr:uid="{00000000-0004-0000-0700-000003000000}"/>
    <hyperlink ref="E21" r:id="rId5" xr:uid="{00000000-0004-0000-0700-000004000000}"/>
    <hyperlink ref="E25" r:id="rId6" xr:uid="{00000000-0004-0000-0700-000005000000}"/>
    <hyperlink ref="E29" r:id="rId7" display="RNCP31489" xr:uid="{00000000-0004-0000-0700-000006000000}"/>
    <hyperlink ref="E38" r:id="rId8" display="RNCP34035" xr:uid="{00000000-0004-0000-0700-000007000000}"/>
    <hyperlink ref="E48" r:id="rId9" xr:uid="{00000000-0004-0000-0700-000008000000}"/>
    <hyperlink ref="E52" r:id="rId10" xr:uid="{00000000-0004-0000-0700-000009000000}"/>
    <hyperlink ref="E56" r:id="rId11" xr:uid="{00000000-0004-0000-0700-00000A000000}"/>
    <hyperlink ref="E60" r:id="rId12" xr:uid="{00000000-0004-0000-0700-00000B000000}"/>
    <hyperlink ref="E64" r:id="rId13" xr:uid="{00000000-0004-0000-0700-00000C000000}"/>
    <hyperlink ref="E68" r:id="rId14" xr:uid="{00000000-0004-0000-0700-00000D000000}"/>
    <hyperlink ref="E72" r:id="rId15" xr:uid="{00000000-0004-0000-0700-00000E000000}"/>
    <hyperlink ref="E76" r:id="rId16" xr:uid="{00000000-0004-0000-0700-00000F000000}"/>
    <hyperlink ref="E80" r:id="rId17" xr:uid="{00000000-0004-0000-0700-000010000000}"/>
    <hyperlink ref="E84" r:id="rId18" xr:uid="{00000000-0004-0000-0700-000011000000}"/>
    <hyperlink ref="E88" r:id="rId19" xr:uid="{00000000-0004-0000-0700-000012000000}"/>
    <hyperlink ref="E92" r:id="rId20" display="RNCP34043" xr:uid="{00000000-0004-0000-0700-000013000000}"/>
    <hyperlink ref="E102" r:id="rId21" xr:uid="{00000000-0004-0000-0700-000014000000}"/>
    <hyperlink ref="E106" r:id="rId22" xr:uid="{00000000-0004-0000-0700-000015000000}"/>
    <hyperlink ref="E110" r:id="rId23" display="RNCP34028" xr:uid="{00000000-0004-0000-0700-000016000000}"/>
    <hyperlink ref="E120" r:id="rId24" xr:uid="{00000000-0004-0000-0700-000017000000}"/>
    <hyperlink ref="E130" r:id="rId25" xr:uid="{00000000-0004-0000-0700-000018000000}"/>
    <hyperlink ref="E134" r:id="rId26" xr:uid="{00000000-0004-0000-0700-000019000000}"/>
    <hyperlink ref="E138" r:id="rId27" xr:uid="{00000000-0004-0000-0700-00001A000000}"/>
    <hyperlink ref="E142" r:id="rId28" xr:uid="{00000000-0004-0000-0700-00001B000000}"/>
    <hyperlink ref="E146" r:id="rId29" xr:uid="{00000000-0004-0000-0700-00001C000000}"/>
    <hyperlink ref="E154" r:id="rId30" xr:uid="{00000000-0004-0000-0700-00001D000000}"/>
    <hyperlink ref="E160" r:id="rId31" xr:uid="{00000000-0004-0000-0700-00001E000000}"/>
    <hyperlink ref="E164" r:id="rId32" xr:uid="{00000000-0004-0000-0700-00001F000000}"/>
    <hyperlink ref="E168" r:id="rId33" xr:uid="{00000000-0004-0000-0700-000020000000}"/>
    <hyperlink ref="E172" r:id="rId34" xr:uid="{00000000-0004-0000-0700-000021000000}"/>
    <hyperlink ref="E176" r:id="rId35" xr:uid="{00000000-0004-0000-0700-000022000000}"/>
    <hyperlink ref="E180" r:id="rId36" xr:uid="{00000000-0004-0000-0700-000023000000}"/>
    <hyperlink ref="E188" r:id="rId37" xr:uid="{00000000-0004-0000-0700-000024000000}"/>
    <hyperlink ref="E195" r:id="rId38" xr:uid="{00000000-0004-0000-0700-000025000000}"/>
    <hyperlink ref="E199" r:id="rId39" xr:uid="{00000000-0004-0000-0700-000026000000}"/>
    <hyperlink ref="E203" r:id="rId40" xr:uid="{00000000-0004-0000-0700-000027000000}"/>
    <hyperlink ref="E207" r:id="rId41" xr:uid="{00000000-0004-0000-0700-000028000000}"/>
    <hyperlink ref="E214" r:id="rId42" xr:uid="{00000000-0004-0000-0700-000029000000}"/>
    <hyperlink ref="E218" r:id="rId43" xr:uid="{00000000-0004-0000-0700-00002A000000}"/>
    <hyperlink ref="E222" r:id="rId44" xr:uid="{00000000-0004-0000-0700-00002B000000}"/>
    <hyperlink ref="E226" r:id="rId45" xr:uid="{00000000-0004-0000-0700-00002C000000}"/>
    <hyperlink ref="E230" r:id="rId46" xr:uid="{00000000-0004-0000-0700-00002D000000}"/>
    <hyperlink ref="E234" r:id="rId47" xr:uid="{00000000-0004-0000-0700-00002E000000}"/>
    <hyperlink ref="E238" r:id="rId48" xr:uid="{00000000-0004-0000-0700-00002F000000}"/>
    <hyperlink ref="E242" r:id="rId49" xr:uid="{00000000-0004-0000-0700-000030000000}"/>
    <hyperlink ref="E246" r:id="rId50" xr:uid="{00000000-0004-0000-0700-000031000000}"/>
    <hyperlink ref="E250" r:id="rId51" xr:uid="{00000000-0004-0000-0700-000032000000}"/>
    <hyperlink ref="E254" r:id="rId52" xr:uid="{00000000-0004-0000-0700-000033000000}"/>
    <hyperlink ref="E258" r:id="rId53" xr:uid="{00000000-0004-0000-0700-000034000000}"/>
    <hyperlink ref="E262" r:id="rId54" xr:uid="{00000000-0004-0000-0700-000035000000}"/>
    <hyperlink ref="E266" r:id="rId55" xr:uid="{00000000-0004-0000-0700-000036000000}"/>
    <hyperlink ref="E270" r:id="rId56" xr:uid="{00000000-0004-0000-0700-000037000000}"/>
    <hyperlink ref="E279" r:id="rId57" xr:uid="{00000000-0004-0000-0700-000038000000}"/>
    <hyperlink ref="E283" r:id="rId58" xr:uid="{00000000-0004-0000-0700-000039000000}"/>
    <hyperlink ref="E287" r:id="rId59" xr:uid="{00000000-0004-0000-0700-00003A000000}"/>
    <hyperlink ref="E291" r:id="rId60" xr:uid="{00000000-0004-0000-0700-00003B000000}"/>
    <hyperlink ref="E295" r:id="rId61" xr:uid="{00000000-0004-0000-0700-00003C000000}"/>
    <hyperlink ref="E299" r:id="rId62" xr:uid="{00000000-0004-0000-0700-00003D000000}"/>
    <hyperlink ref="E192" r:id="rId63" xr:uid="{00000000-0004-0000-0700-00003E000000}"/>
    <hyperlink ref="E150" r:id="rId64" xr:uid="{00000000-0004-0000-0700-00003F000000}"/>
    <hyperlink ref="E29:E32" r:id="rId65" display="RNCP35991" xr:uid="{00000000-0004-0000-0700-000040000000}"/>
    <hyperlink ref="E38:E47" r:id="rId66" display="RNCP35918" xr:uid="{00000000-0004-0000-0700-000041000000}"/>
    <hyperlink ref="E92:E101" r:id="rId67" display="RNCP35912" xr:uid="{00000000-0004-0000-0700-000042000000}"/>
    <hyperlink ref="E110:E119" r:id="rId68" display="RNCP35917" xr:uid="{00000000-0004-0000-0700-000043000000}"/>
  </hyperlinks>
  <pageMargins left="0.7" right="0.7" top="0.75" bottom="0.75" header="0.3" footer="0.3"/>
  <pageSetup paperSize="9" orientation="portrait" r:id="rId6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1:D78"/>
  <sheetViews>
    <sheetView showGridLines="0" topLeftCell="A105" workbookViewId="0">
      <selection activeCell="C19" sqref="C19"/>
    </sheetView>
  </sheetViews>
  <sheetFormatPr baseColWidth="10" defaultColWidth="11" defaultRowHeight="15"/>
  <cols>
    <col min="1" max="1" width="88.5" style="2" customWidth="1"/>
    <col min="2" max="4" width="24" style="2" customWidth="1"/>
    <col min="5" max="16384" width="11" style="2"/>
  </cols>
  <sheetData>
    <row r="1" spans="1:4" ht="21">
      <c r="A1" s="21" t="s">
        <v>911</v>
      </c>
      <c r="B1" s="87"/>
      <c r="C1" s="87"/>
      <c r="D1" s="87"/>
    </row>
    <row r="3" spans="1:4" ht="55.25" customHeight="1">
      <c r="A3" s="43" t="s">
        <v>912</v>
      </c>
      <c r="B3" s="44" t="s">
        <v>913</v>
      </c>
      <c r="C3" s="45" t="s">
        <v>914</v>
      </c>
      <c r="D3" s="45" t="s">
        <v>915</v>
      </c>
    </row>
    <row r="4" spans="1:4" ht="15" customHeight="1">
      <c r="A4" s="46" t="s">
        <v>916</v>
      </c>
      <c r="B4" s="47" t="s">
        <v>229</v>
      </c>
      <c r="C4" s="48" t="s">
        <v>917</v>
      </c>
      <c r="D4" s="49" t="s">
        <v>918</v>
      </c>
    </row>
    <row r="5" spans="1:4" ht="15" customHeight="1">
      <c r="A5" s="50" t="s">
        <v>919</v>
      </c>
      <c r="B5" s="47" t="s">
        <v>920</v>
      </c>
      <c r="C5" s="48" t="s">
        <v>921</v>
      </c>
      <c r="D5" s="49"/>
    </row>
    <row r="6" spans="1:4" ht="15" customHeight="1">
      <c r="A6" s="46" t="s">
        <v>922</v>
      </c>
      <c r="B6" s="47" t="s">
        <v>229</v>
      </c>
      <c r="C6" s="48" t="s">
        <v>921</v>
      </c>
      <c r="D6" s="49"/>
    </row>
    <row r="7" spans="1:4" ht="15" customHeight="1">
      <c r="A7" s="46" t="s">
        <v>923</v>
      </c>
      <c r="B7" s="47" t="s">
        <v>229</v>
      </c>
      <c r="C7" s="48" t="s">
        <v>921</v>
      </c>
      <c r="D7" s="49"/>
    </row>
    <row r="8" spans="1:4" ht="15" customHeight="1">
      <c r="A8" s="46" t="s">
        <v>924</v>
      </c>
      <c r="B8" s="47" t="s">
        <v>229</v>
      </c>
      <c r="C8" s="48" t="s">
        <v>921</v>
      </c>
      <c r="D8" s="49"/>
    </row>
    <row r="9" spans="1:4" ht="15" customHeight="1">
      <c r="A9" s="46" t="s">
        <v>925</v>
      </c>
      <c r="B9" s="47" t="s">
        <v>229</v>
      </c>
      <c r="C9" s="48" t="s">
        <v>921</v>
      </c>
      <c r="D9" s="49" t="s">
        <v>926</v>
      </c>
    </row>
    <row r="10" spans="1:4" ht="15" customHeight="1">
      <c r="A10" s="46" t="s">
        <v>927</v>
      </c>
      <c r="B10" s="47" t="s">
        <v>229</v>
      </c>
      <c r="C10" s="48" t="s">
        <v>921</v>
      </c>
      <c r="D10" s="49"/>
    </row>
    <row r="11" spans="1:4" ht="15" customHeight="1">
      <c r="A11" s="46" t="s">
        <v>928</v>
      </c>
      <c r="B11" s="47" t="s">
        <v>229</v>
      </c>
      <c r="C11" s="48" t="s">
        <v>929</v>
      </c>
      <c r="D11" s="49"/>
    </row>
    <row r="12" spans="1:4" ht="15" customHeight="1">
      <c r="A12" s="46" t="s">
        <v>930</v>
      </c>
      <c r="B12" s="47" t="s">
        <v>229</v>
      </c>
      <c r="C12" s="48" t="s">
        <v>931</v>
      </c>
      <c r="D12" s="49"/>
    </row>
    <row r="13" spans="1:4" ht="15" customHeight="1">
      <c r="A13" s="46" t="s">
        <v>932</v>
      </c>
      <c r="B13" s="47" t="s">
        <v>229</v>
      </c>
      <c r="C13" s="48" t="s">
        <v>931</v>
      </c>
      <c r="D13" s="49"/>
    </row>
    <row r="14" spans="1:4" ht="15" customHeight="1">
      <c r="A14" s="46" t="s">
        <v>933</v>
      </c>
      <c r="B14" s="47" t="s">
        <v>229</v>
      </c>
      <c r="C14" s="48" t="s">
        <v>934</v>
      </c>
      <c r="D14" s="49"/>
    </row>
    <row r="15" spans="1:4" ht="28.25" customHeight="1">
      <c r="A15" s="50" t="s">
        <v>935</v>
      </c>
      <c r="B15" s="47" t="s">
        <v>229</v>
      </c>
      <c r="C15" s="48" t="s">
        <v>934</v>
      </c>
      <c r="D15" s="51" t="s">
        <v>936</v>
      </c>
    </row>
    <row r="16" spans="1:4" ht="15" customHeight="1">
      <c r="A16" s="46" t="s">
        <v>937</v>
      </c>
      <c r="B16" s="47" t="s">
        <v>229</v>
      </c>
      <c r="C16" s="48" t="s">
        <v>921</v>
      </c>
      <c r="D16" s="49"/>
    </row>
    <row r="17" spans="1:4" ht="15" customHeight="1">
      <c r="A17" s="46" t="s">
        <v>938</v>
      </c>
      <c r="B17" s="47" t="s">
        <v>229</v>
      </c>
      <c r="C17" s="48" t="s">
        <v>931</v>
      </c>
      <c r="D17" s="49"/>
    </row>
    <row r="18" spans="1:4" ht="15" customHeight="1">
      <c r="A18" s="46" t="s">
        <v>939</v>
      </c>
      <c r="B18" s="47" t="s">
        <v>229</v>
      </c>
      <c r="C18" s="48" t="s">
        <v>931</v>
      </c>
      <c r="D18" s="49"/>
    </row>
    <row r="19" spans="1:4" ht="15" customHeight="1">
      <c r="A19" s="46" t="s">
        <v>940</v>
      </c>
      <c r="B19" s="47" t="s">
        <v>229</v>
      </c>
      <c r="C19" s="48" t="s">
        <v>931</v>
      </c>
      <c r="D19" s="49"/>
    </row>
    <row r="20" spans="1:4" ht="15" customHeight="1">
      <c r="A20" s="46" t="s">
        <v>941</v>
      </c>
      <c r="B20" s="47" t="s">
        <v>229</v>
      </c>
      <c r="C20" s="48" t="s">
        <v>931</v>
      </c>
      <c r="D20" s="49"/>
    </row>
    <row r="21" spans="1:4" ht="15" customHeight="1">
      <c r="A21" s="46" t="s">
        <v>942</v>
      </c>
      <c r="B21" s="47" t="s">
        <v>229</v>
      </c>
      <c r="C21" s="48" t="s">
        <v>931</v>
      </c>
      <c r="D21" s="49"/>
    </row>
    <row r="22" spans="1:4" ht="15" customHeight="1">
      <c r="A22" s="46" t="s">
        <v>943</v>
      </c>
      <c r="B22" s="47" t="s">
        <v>229</v>
      </c>
      <c r="C22" s="48" t="s">
        <v>931</v>
      </c>
      <c r="D22" s="49"/>
    </row>
    <row r="23" spans="1:4" ht="15" customHeight="1">
      <c r="A23" s="46" t="s">
        <v>944</v>
      </c>
      <c r="B23" s="47" t="s">
        <v>229</v>
      </c>
      <c r="C23" s="48" t="s">
        <v>931</v>
      </c>
      <c r="D23" s="49"/>
    </row>
    <row r="24" spans="1:4" ht="15" customHeight="1">
      <c r="A24" s="46" t="s">
        <v>945</v>
      </c>
      <c r="B24" s="47" t="s">
        <v>229</v>
      </c>
      <c r="C24" s="48" t="s">
        <v>931</v>
      </c>
      <c r="D24" s="49"/>
    </row>
    <row r="25" spans="1:4" ht="15" customHeight="1">
      <c r="A25" s="46" t="s">
        <v>946</v>
      </c>
      <c r="B25" s="47" t="s">
        <v>229</v>
      </c>
      <c r="C25" s="48" t="s">
        <v>931</v>
      </c>
      <c r="D25" s="49"/>
    </row>
    <row r="26" spans="1:4" ht="15" customHeight="1">
      <c r="A26" s="46" t="s">
        <v>947</v>
      </c>
      <c r="B26" s="47" t="s">
        <v>229</v>
      </c>
      <c r="C26" s="48" t="s">
        <v>931</v>
      </c>
      <c r="D26" s="49"/>
    </row>
    <row r="27" spans="1:4" ht="15" customHeight="1">
      <c r="A27" s="46" t="s">
        <v>948</v>
      </c>
      <c r="B27" s="47" t="s">
        <v>229</v>
      </c>
      <c r="C27" s="48" t="s">
        <v>931</v>
      </c>
      <c r="D27" s="49"/>
    </row>
    <row r="28" spans="1:4" ht="15" customHeight="1">
      <c r="A28" s="46" t="s">
        <v>949</v>
      </c>
      <c r="B28" s="47" t="s">
        <v>229</v>
      </c>
      <c r="C28" s="48" t="s">
        <v>934</v>
      </c>
      <c r="D28" s="49"/>
    </row>
    <row r="29" spans="1:4">
      <c r="A29" s="46" t="s">
        <v>950</v>
      </c>
      <c r="B29" s="47" t="s">
        <v>229</v>
      </c>
      <c r="C29" s="48" t="s">
        <v>921</v>
      </c>
      <c r="D29" s="49"/>
    </row>
    <row r="30" spans="1:4" ht="15" customHeight="1">
      <c r="A30" s="46" t="s">
        <v>951</v>
      </c>
      <c r="B30" s="47" t="s">
        <v>229</v>
      </c>
      <c r="C30" s="48" t="s">
        <v>921</v>
      </c>
      <c r="D30" s="49"/>
    </row>
    <row r="31" spans="1:4">
      <c r="A31" s="46" t="s">
        <v>952</v>
      </c>
      <c r="B31" s="47" t="s">
        <v>229</v>
      </c>
      <c r="C31" s="48" t="s">
        <v>921</v>
      </c>
      <c r="D31" s="49"/>
    </row>
    <row r="32" spans="1:4" ht="16.5" customHeight="1">
      <c r="A32" s="52" t="s">
        <v>953</v>
      </c>
      <c r="B32" s="47" t="s">
        <v>229</v>
      </c>
      <c r="C32" s="48" t="s">
        <v>934</v>
      </c>
      <c r="D32" s="49"/>
    </row>
    <row r="33" spans="1:4">
      <c r="A33" s="46" t="s">
        <v>954</v>
      </c>
      <c r="B33" s="47" t="s">
        <v>229</v>
      </c>
      <c r="C33" s="48" t="s">
        <v>931</v>
      </c>
      <c r="D33" s="49"/>
    </row>
    <row r="34" spans="1:4" ht="14.25" customHeight="1">
      <c r="A34" s="46" t="s">
        <v>955</v>
      </c>
      <c r="B34" s="47" t="s">
        <v>229</v>
      </c>
      <c r="C34" s="48" t="s">
        <v>931</v>
      </c>
      <c r="D34" s="49"/>
    </row>
    <row r="35" spans="1:4">
      <c r="A35" s="46" t="s">
        <v>956</v>
      </c>
      <c r="B35" s="47" t="s">
        <v>920</v>
      </c>
      <c r="C35" s="48" t="s">
        <v>934</v>
      </c>
      <c r="D35" s="49"/>
    </row>
    <row r="36" spans="1:4" ht="16">
      <c r="A36" s="50" t="s">
        <v>957</v>
      </c>
      <c r="B36" s="47" t="s">
        <v>229</v>
      </c>
      <c r="C36" s="48" t="s">
        <v>934</v>
      </c>
      <c r="D36" s="51" t="s">
        <v>958</v>
      </c>
    </row>
    <row r="37" spans="1:4">
      <c r="A37" s="46" t="s">
        <v>959</v>
      </c>
      <c r="B37" s="47" t="s">
        <v>229</v>
      </c>
      <c r="C37" s="48" t="s">
        <v>921</v>
      </c>
      <c r="D37" s="49"/>
    </row>
    <row r="38" spans="1:4">
      <c r="A38" s="46" t="s">
        <v>959</v>
      </c>
      <c r="B38" s="47" t="s">
        <v>229</v>
      </c>
      <c r="C38" s="48" t="s">
        <v>921</v>
      </c>
      <c r="D38" s="49"/>
    </row>
    <row r="39" spans="1:4">
      <c r="A39" s="46" t="s">
        <v>960</v>
      </c>
      <c r="B39" s="47" t="s">
        <v>229</v>
      </c>
      <c r="C39" s="48" t="s">
        <v>921</v>
      </c>
      <c r="D39" s="49" t="s">
        <v>961</v>
      </c>
    </row>
    <row r="40" spans="1:4">
      <c r="A40" s="46" t="s">
        <v>945</v>
      </c>
      <c r="B40" s="47" t="s">
        <v>229</v>
      </c>
      <c r="C40" s="48" t="s">
        <v>931</v>
      </c>
      <c r="D40" s="49"/>
    </row>
    <row r="41" spans="1:4">
      <c r="A41" s="46" t="s">
        <v>962</v>
      </c>
      <c r="B41" s="47" t="s">
        <v>229</v>
      </c>
      <c r="C41" s="48" t="s">
        <v>929</v>
      </c>
      <c r="D41" s="49"/>
    </row>
    <row r="42" spans="1:4" ht="15" customHeight="1">
      <c r="A42" s="50" t="s">
        <v>963</v>
      </c>
      <c r="B42" s="47" t="s">
        <v>229</v>
      </c>
      <c r="C42" s="48" t="s">
        <v>929</v>
      </c>
      <c r="D42" s="49" t="s">
        <v>964</v>
      </c>
    </row>
    <row r="43" spans="1:4">
      <c r="A43" s="46" t="s">
        <v>965</v>
      </c>
      <c r="B43" s="47" t="s">
        <v>229</v>
      </c>
      <c r="C43" s="48" t="s">
        <v>929</v>
      </c>
      <c r="D43" s="49"/>
    </row>
    <row r="44" spans="1:4">
      <c r="A44" s="46" t="s">
        <v>965</v>
      </c>
      <c r="B44" s="47" t="s">
        <v>229</v>
      </c>
      <c r="C44" s="48" t="s">
        <v>929</v>
      </c>
      <c r="D44" s="49"/>
    </row>
    <row r="45" spans="1:4">
      <c r="A45" s="46" t="s">
        <v>966</v>
      </c>
      <c r="B45" s="47" t="s">
        <v>229</v>
      </c>
      <c r="C45" s="48" t="s">
        <v>931</v>
      </c>
      <c r="D45" s="49"/>
    </row>
    <row r="46" spans="1:4">
      <c r="A46" s="46" t="s">
        <v>967</v>
      </c>
      <c r="B46" s="47" t="s">
        <v>229</v>
      </c>
      <c r="C46" s="48" t="s">
        <v>921</v>
      </c>
      <c r="D46" s="49"/>
    </row>
    <row r="47" spans="1:4">
      <c r="A47" s="46" t="s">
        <v>967</v>
      </c>
      <c r="B47" s="47" t="s">
        <v>229</v>
      </c>
      <c r="C47" s="48" t="s">
        <v>921</v>
      </c>
      <c r="D47" s="49"/>
    </row>
    <row r="48" spans="1:4" ht="16">
      <c r="A48" s="52" t="s">
        <v>968</v>
      </c>
      <c r="B48" s="47" t="s">
        <v>229</v>
      </c>
      <c r="C48" s="48" t="s">
        <v>921</v>
      </c>
      <c r="D48" s="49"/>
    </row>
    <row r="49" spans="1:4">
      <c r="A49" s="50" t="s">
        <v>969</v>
      </c>
      <c r="B49" s="47" t="s">
        <v>920</v>
      </c>
      <c r="C49" s="48" t="s">
        <v>970</v>
      </c>
      <c r="D49" s="49"/>
    </row>
    <row r="50" spans="1:4">
      <c r="A50" s="46" t="s">
        <v>971</v>
      </c>
      <c r="B50" s="47" t="s">
        <v>229</v>
      </c>
      <c r="C50" s="48" t="s">
        <v>931</v>
      </c>
      <c r="D50" s="49" t="s">
        <v>918</v>
      </c>
    </row>
    <row r="51" spans="1:4">
      <c r="A51" s="46" t="s">
        <v>972</v>
      </c>
      <c r="B51" s="47" t="s">
        <v>229</v>
      </c>
      <c r="C51" s="48" t="s">
        <v>921</v>
      </c>
      <c r="D51" s="49"/>
    </row>
    <row r="52" spans="1:4">
      <c r="A52" s="46" t="s">
        <v>973</v>
      </c>
      <c r="B52" s="47" t="s">
        <v>229</v>
      </c>
      <c r="C52" s="48" t="s">
        <v>921</v>
      </c>
      <c r="D52" s="49"/>
    </row>
    <row r="53" spans="1:4">
      <c r="A53" s="46" t="s">
        <v>974</v>
      </c>
      <c r="B53" s="47" t="s">
        <v>229</v>
      </c>
      <c r="C53" s="48" t="s">
        <v>934</v>
      </c>
      <c r="D53" s="49"/>
    </row>
    <row r="54" spans="1:4">
      <c r="A54" s="50" t="s">
        <v>975</v>
      </c>
      <c r="B54" s="47" t="s">
        <v>920</v>
      </c>
      <c r="C54" s="48" t="s">
        <v>970</v>
      </c>
      <c r="D54" s="49" t="s">
        <v>976</v>
      </c>
    </row>
    <row r="55" spans="1:4" ht="16">
      <c r="A55" s="52" t="s">
        <v>977</v>
      </c>
      <c r="B55" s="47" t="s">
        <v>229</v>
      </c>
      <c r="C55" s="48" t="s">
        <v>934</v>
      </c>
      <c r="D55" s="49"/>
    </row>
    <row r="56" spans="1:4" ht="16">
      <c r="A56" s="52" t="s">
        <v>978</v>
      </c>
      <c r="B56" s="47" t="s">
        <v>229</v>
      </c>
      <c r="C56" s="48" t="s">
        <v>934</v>
      </c>
      <c r="D56" s="49"/>
    </row>
    <row r="57" spans="1:4">
      <c r="A57" s="50" t="s">
        <v>979</v>
      </c>
      <c r="B57" s="47" t="s">
        <v>920</v>
      </c>
      <c r="C57" s="48" t="s">
        <v>934</v>
      </c>
      <c r="D57" s="49"/>
    </row>
    <row r="58" spans="1:4">
      <c r="A58" s="50" t="s">
        <v>980</v>
      </c>
      <c r="B58" s="47" t="s">
        <v>920</v>
      </c>
      <c r="C58" s="48" t="s">
        <v>934</v>
      </c>
      <c r="D58" s="49"/>
    </row>
    <row r="59" spans="1:4">
      <c r="A59" s="46" t="s">
        <v>981</v>
      </c>
      <c r="B59" s="47" t="s">
        <v>229</v>
      </c>
      <c r="C59" s="48" t="s">
        <v>934</v>
      </c>
      <c r="D59" s="49"/>
    </row>
    <row r="60" spans="1:4">
      <c r="A60" s="46" t="s">
        <v>982</v>
      </c>
      <c r="B60" s="47" t="s">
        <v>229</v>
      </c>
      <c r="C60" s="48" t="s">
        <v>983</v>
      </c>
      <c r="D60" s="49" t="s">
        <v>984</v>
      </c>
    </row>
    <row r="61" spans="1:4">
      <c r="A61" s="46" t="s">
        <v>985</v>
      </c>
      <c r="B61" s="47" t="s">
        <v>229</v>
      </c>
      <c r="C61" s="48" t="s">
        <v>921</v>
      </c>
      <c r="D61" s="49"/>
    </row>
    <row r="62" spans="1:4">
      <c r="A62" s="46" t="s">
        <v>986</v>
      </c>
      <c r="B62" s="47" t="s">
        <v>229</v>
      </c>
      <c r="C62" s="48" t="s">
        <v>921</v>
      </c>
      <c r="D62" s="49"/>
    </row>
    <row r="63" spans="1:4" ht="64">
      <c r="A63" s="52" t="s">
        <v>987</v>
      </c>
      <c r="B63" s="47" t="s">
        <v>920</v>
      </c>
      <c r="C63" s="48" t="s">
        <v>921</v>
      </c>
      <c r="D63" s="51" t="s">
        <v>988</v>
      </c>
    </row>
    <row r="64" spans="1:4">
      <c r="A64" s="46" t="s">
        <v>989</v>
      </c>
      <c r="B64" s="47" t="s">
        <v>229</v>
      </c>
      <c r="C64" s="48" t="s">
        <v>990</v>
      </c>
      <c r="D64" s="49" t="s">
        <v>991</v>
      </c>
    </row>
    <row r="65" spans="1:4">
      <c r="A65" s="46" t="s">
        <v>992</v>
      </c>
      <c r="B65" s="47" t="s">
        <v>229</v>
      </c>
      <c r="C65" s="48" t="s">
        <v>921</v>
      </c>
      <c r="D65" s="49"/>
    </row>
    <row r="66" spans="1:4">
      <c r="A66" s="46" t="s">
        <v>993</v>
      </c>
      <c r="B66" s="47" t="s">
        <v>229</v>
      </c>
      <c r="C66" s="48" t="s">
        <v>934</v>
      </c>
      <c r="D66" s="49"/>
    </row>
    <row r="67" spans="1:4">
      <c r="A67" s="46" t="s">
        <v>994</v>
      </c>
      <c r="B67" s="47" t="s">
        <v>229</v>
      </c>
      <c r="C67" s="48" t="s">
        <v>934</v>
      </c>
      <c r="D67" s="49"/>
    </row>
    <row r="68" spans="1:4">
      <c r="A68" s="46" t="s">
        <v>995</v>
      </c>
      <c r="B68" s="47" t="s">
        <v>229</v>
      </c>
      <c r="C68" s="48" t="s">
        <v>921</v>
      </c>
      <c r="D68" s="49"/>
    </row>
    <row r="69" spans="1:4">
      <c r="A69" s="46" t="s">
        <v>996</v>
      </c>
      <c r="B69" s="47" t="s">
        <v>229</v>
      </c>
      <c r="C69" s="48" t="s">
        <v>921</v>
      </c>
      <c r="D69" s="49" t="s">
        <v>926</v>
      </c>
    </row>
    <row r="70" spans="1:4">
      <c r="A70" s="46" t="s">
        <v>997</v>
      </c>
      <c r="B70" s="47" t="s">
        <v>229</v>
      </c>
      <c r="C70" s="48" t="s">
        <v>934</v>
      </c>
      <c r="D70" s="49"/>
    </row>
    <row r="71" spans="1:4">
      <c r="A71" s="46" t="s">
        <v>998</v>
      </c>
      <c r="B71" s="47" t="s">
        <v>229</v>
      </c>
      <c r="C71" s="48" t="s">
        <v>934</v>
      </c>
      <c r="D71" s="49"/>
    </row>
    <row r="72" spans="1:4" ht="32">
      <c r="A72" s="52" t="s">
        <v>999</v>
      </c>
      <c r="B72" s="47" t="s">
        <v>920</v>
      </c>
      <c r="C72" s="48" t="s">
        <v>921</v>
      </c>
      <c r="D72" s="49" t="s">
        <v>1000</v>
      </c>
    </row>
    <row r="73" spans="1:4">
      <c r="A73" s="50" t="s">
        <v>1001</v>
      </c>
      <c r="B73" s="47" t="s">
        <v>229</v>
      </c>
      <c r="C73" s="48" t="s">
        <v>934</v>
      </c>
      <c r="D73" s="49" t="s">
        <v>1002</v>
      </c>
    </row>
    <row r="74" spans="1:4" ht="16">
      <c r="A74" s="52" t="s">
        <v>1003</v>
      </c>
      <c r="B74" s="47" t="s">
        <v>229</v>
      </c>
      <c r="C74" s="48" t="s">
        <v>921</v>
      </c>
      <c r="D74" s="49"/>
    </row>
    <row r="75" spans="1:4">
      <c r="A75" s="46" t="s">
        <v>1004</v>
      </c>
      <c r="B75" s="47" t="s">
        <v>229</v>
      </c>
      <c r="C75" s="48" t="s">
        <v>921</v>
      </c>
      <c r="D75" s="49"/>
    </row>
    <row r="76" spans="1:4">
      <c r="A76" s="46" t="s">
        <v>1005</v>
      </c>
      <c r="B76" s="47" t="s">
        <v>229</v>
      </c>
      <c r="C76" s="48" t="s">
        <v>929</v>
      </c>
      <c r="D76" s="49"/>
    </row>
    <row r="77" spans="1:4">
      <c r="A77" s="46" t="s">
        <v>1006</v>
      </c>
      <c r="B77" s="47" t="s">
        <v>229</v>
      </c>
      <c r="C77" s="48" t="s">
        <v>921</v>
      </c>
      <c r="D77" s="49"/>
    </row>
    <row r="78" spans="1:4">
      <c r="A78" s="46" t="s">
        <v>1007</v>
      </c>
      <c r="B78" s="47" t="s">
        <v>229</v>
      </c>
      <c r="C78" s="48" t="s">
        <v>921</v>
      </c>
      <c r="D78" s="49"/>
    </row>
  </sheetData>
  <sortState ref="A4:A74">
    <sortCondition ref="A3"/>
  </sortState>
  <dataValidations count="1">
    <dataValidation type="list" allowBlank="1" showInputMessage="1" showErrorMessage="1" sqref="B4:B78" xr:uid="{00000000-0002-0000-0800-000000000000}">
      <formula1>#REF!</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34998626667073579"/>
  </sheetPr>
  <dimension ref="A1:L47"/>
  <sheetViews>
    <sheetView workbookViewId="0">
      <selection activeCell="A13" sqref="A13:A20"/>
    </sheetView>
  </sheetViews>
  <sheetFormatPr baseColWidth="10" defaultColWidth="11" defaultRowHeight="15"/>
  <cols>
    <col min="1" max="11" width="11" style="2"/>
    <col min="12" max="12" width="73.5" style="2" customWidth="1"/>
    <col min="13" max="16384" width="11" style="2"/>
  </cols>
  <sheetData>
    <row r="1" spans="1:12">
      <c r="A1" s="87" t="s">
        <v>160</v>
      </c>
      <c r="B1" s="87"/>
      <c r="C1" s="87" t="s">
        <v>1008</v>
      </c>
      <c r="D1" s="87"/>
      <c r="E1" s="87"/>
      <c r="F1" s="87"/>
      <c r="G1" s="87" t="s">
        <v>1009</v>
      </c>
      <c r="H1" s="87"/>
      <c r="I1" s="87"/>
      <c r="J1" s="87" t="s">
        <v>1010</v>
      </c>
      <c r="K1" s="87"/>
      <c r="L1" s="87" t="s">
        <v>1011</v>
      </c>
    </row>
    <row r="2" spans="1:12">
      <c r="A2" s="87" t="s">
        <v>161</v>
      </c>
      <c r="B2" s="87"/>
      <c r="C2" s="87" t="s">
        <v>1012</v>
      </c>
      <c r="D2" s="87"/>
      <c r="E2" s="87"/>
      <c r="F2" s="87"/>
      <c r="G2" s="87" t="s">
        <v>1013</v>
      </c>
      <c r="H2" s="87"/>
      <c r="I2" s="87"/>
      <c r="J2" s="87" t="s">
        <v>1014</v>
      </c>
      <c r="K2" s="87"/>
      <c r="L2" s="87" t="s">
        <v>1015</v>
      </c>
    </row>
    <row r="3" spans="1:12">
      <c r="A3" s="87" t="s">
        <v>162</v>
      </c>
      <c r="B3" s="87"/>
      <c r="C3" s="87" t="s">
        <v>1016</v>
      </c>
      <c r="D3" s="87"/>
      <c r="E3" s="87"/>
      <c r="F3" s="87"/>
      <c r="G3" s="87" t="s">
        <v>1017</v>
      </c>
      <c r="H3" s="87"/>
      <c r="I3" s="87"/>
      <c r="J3" s="87"/>
      <c r="K3" s="87"/>
      <c r="L3" s="87" t="s">
        <v>1018</v>
      </c>
    </row>
    <row r="4" spans="1:12">
      <c r="A4" s="87" t="s">
        <v>163</v>
      </c>
      <c r="B4" s="87"/>
      <c r="C4" s="87" t="s">
        <v>1019</v>
      </c>
      <c r="D4" s="87"/>
      <c r="E4" s="87"/>
      <c r="F4" s="87"/>
      <c r="G4" s="87" t="s">
        <v>1020</v>
      </c>
      <c r="H4" s="87"/>
      <c r="I4" s="87"/>
      <c r="J4" s="87" t="s">
        <v>1010</v>
      </c>
      <c r="K4" s="87"/>
      <c r="L4" s="87" t="s">
        <v>1021</v>
      </c>
    </row>
    <row r="5" spans="1:12">
      <c r="A5" s="87" t="s">
        <v>1022</v>
      </c>
      <c r="B5" s="87"/>
      <c r="C5" s="87" t="s">
        <v>1020</v>
      </c>
      <c r="D5" s="87"/>
      <c r="E5" s="87"/>
      <c r="F5" s="87"/>
      <c r="G5" s="87"/>
      <c r="H5" s="87"/>
      <c r="I5" s="87"/>
      <c r="J5" s="87" t="s">
        <v>1014</v>
      </c>
      <c r="K5" s="87"/>
      <c r="L5" s="87" t="s">
        <v>1023</v>
      </c>
    </row>
    <row r="6" spans="1:12">
      <c r="A6" s="87" t="s">
        <v>1024</v>
      </c>
      <c r="B6" s="87"/>
      <c r="C6" s="87" t="s">
        <v>292</v>
      </c>
      <c r="D6" s="87"/>
      <c r="E6" s="87"/>
      <c r="F6" s="87"/>
      <c r="G6" s="87"/>
      <c r="H6" s="87"/>
      <c r="I6" s="87"/>
      <c r="J6" s="87"/>
      <c r="K6" s="87"/>
      <c r="L6" s="87" t="s">
        <v>1025</v>
      </c>
    </row>
    <row r="7" spans="1:12">
      <c r="A7" s="87"/>
      <c r="B7" s="87"/>
      <c r="C7" s="87" t="s">
        <v>1026</v>
      </c>
      <c r="D7" s="87"/>
      <c r="E7" s="87"/>
      <c r="F7" s="87"/>
      <c r="G7" s="87"/>
      <c r="H7" s="87"/>
      <c r="I7" s="87"/>
      <c r="J7" s="87" t="s">
        <v>1010</v>
      </c>
      <c r="K7" s="87"/>
      <c r="L7" s="87" t="s">
        <v>1027</v>
      </c>
    </row>
    <row r="8" spans="1:12">
      <c r="A8" s="87"/>
      <c r="B8" s="87"/>
      <c r="C8" s="87" t="s">
        <v>1028</v>
      </c>
      <c r="D8" s="87"/>
      <c r="E8" s="87"/>
      <c r="F8" s="87"/>
      <c r="G8" s="87"/>
      <c r="H8" s="87"/>
      <c r="I8" s="87"/>
      <c r="J8" s="87" t="s">
        <v>1014</v>
      </c>
      <c r="K8" s="87"/>
      <c r="L8" s="87" t="s">
        <v>1029</v>
      </c>
    </row>
    <row r="9" spans="1:12">
      <c r="A9" s="87" t="s">
        <v>1030</v>
      </c>
      <c r="B9" s="87"/>
      <c r="C9" s="87" t="s">
        <v>1031</v>
      </c>
      <c r="D9" s="87"/>
      <c r="E9" s="87"/>
      <c r="F9" s="87"/>
      <c r="G9" s="87"/>
      <c r="H9" s="87"/>
      <c r="I9" s="87"/>
      <c r="J9" s="87"/>
      <c r="K9" s="87"/>
      <c r="L9" s="87" t="s">
        <v>1032</v>
      </c>
    </row>
    <row r="10" spans="1:12">
      <c r="A10" s="87" t="s">
        <v>1033</v>
      </c>
      <c r="B10" s="87"/>
      <c r="C10" s="87" t="s">
        <v>1034</v>
      </c>
      <c r="D10" s="87"/>
      <c r="E10" s="87"/>
      <c r="F10" s="87"/>
      <c r="G10" s="87"/>
      <c r="H10" s="87"/>
      <c r="I10" s="87"/>
      <c r="J10" s="87"/>
      <c r="K10" s="87"/>
      <c r="L10" s="87" t="s">
        <v>1035</v>
      </c>
    </row>
    <row r="11" spans="1:12">
      <c r="A11" s="87" t="s">
        <v>1036</v>
      </c>
      <c r="B11" s="87"/>
      <c r="C11" s="87" t="s">
        <v>1037</v>
      </c>
      <c r="D11" s="87"/>
      <c r="E11" s="87"/>
      <c r="F11" s="87"/>
      <c r="G11" s="87"/>
      <c r="H11" s="87" t="s">
        <v>1038</v>
      </c>
      <c r="I11" s="87"/>
      <c r="J11" s="87"/>
      <c r="K11" s="87"/>
      <c r="L11" s="87" t="s">
        <v>1039</v>
      </c>
    </row>
    <row r="12" spans="1:12">
      <c r="A12" s="87"/>
      <c r="B12" s="87"/>
      <c r="C12" s="87" t="s">
        <v>1040</v>
      </c>
      <c r="D12" s="87"/>
      <c r="E12" s="87"/>
      <c r="F12" s="87"/>
      <c r="G12" s="87"/>
      <c r="H12" s="87" t="s">
        <v>1041</v>
      </c>
      <c r="I12" s="87"/>
      <c r="J12" s="87"/>
      <c r="K12" s="87"/>
      <c r="L12" s="87" t="s">
        <v>1042</v>
      </c>
    </row>
    <row r="13" spans="1:12" ht="16">
      <c r="A13" s="98" t="s">
        <v>1043</v>
      </c>
      <c r="B13" s="87"/>
      <c r="C13" s="87" t="s">
        <v>1044</v>
      </c>
      <c r="D13" s="87"/>
      <c r="E13" s="87"/>
      <c r="F13" s="87"/>
      <c r="G13" s="87"/>
      <c r="H13" s="87" t="s">
        <v>1045</v>
      </c>
      <c r="I13" s="87"/>
      <c r="J13" s="87" t="s">
        <v>1046</v>
      </c>
      <c r="K13" s="87"/>
      <c r="L13" s="87" t="s">
        <v>1039</v>
      </c>
    </row>
    <row r="14" spans="1:12" ht="16">
      <c r="A14" s="98" t="s">
        <v>1047</v>
      </c>
      <c r="B14" s="87"/>
      <c r="C14" s="87" t="s">
        <v>1048</v>
      </c>
      <c r="D14" s="87"/>
      <c r="E14" s="87"/>
      <c r="F14" s="87"/>
      <c r="G14" s="87"/>
      <c r="H14" s="87"/>
      <c r="I14" s="87"/>
      <c r="J14" s="87" t="s">
        <v>1049</v>
      </c>
      <c r="K14" s="87"/>
      <c r="L14" s="87" t="s">
        <v>1050</v>
      </c>
    </row>
    <row r="15" spans="1:12" ht="16">
      <c r="A15" s="98" t="s">
        <v>1051</v>
      </c>
      <c r="B15" s="87"/>
      <c r="C15" s="87" t="s">
        <v>1052</v>
      </c>
      <c r="D15" s="87"/>
      <c r="E15" s="87"/>
      <c r="F15" s="87"/>
      <c r="G15" s="87"/>
      <c r="H15" s="87"/>
      <c r="I15" s="87"/>
      <c r="J15" s="87" t="s">
        <v>1053</v>
      </c>
      <c r="K15" s="87"/>
      <c r="L15" s="87" t="s">
        <v>1054</v>
      </c>
    </row>
    <row r="16" spans="1:12" ht="16">
      <c r="A16" s="98" t="s">
        <v>1055</v>
      </c>
      <c r="B16" s="87"/>
      <c r="C16" s="87" t="s">
        <v>1056</v>
      </c>
      <c r="D16" s="87"/>
      <c r="E16" s="87"/>
      <c r="F16" s="87"/>
      <c r="G16" s="87"/>
      <c r="H16" s="87" t="s">
        <v>1057</v>
      </c>
      <c r="I16" s="87"/>
      <c r="J16" s="87" t="s">
        <v>1058</v>
      </c>
      <c r="K16" s="87"/>
      <c r="L16" s="87" t="s">
        <v>1059</v>
      </c>
    </row>
    <row r="17" spans="1:11" ht="16">
      <c r="A17" s="98" t="s">
        <v>1060</v>
      </c>
      <c r="B17" s="87"/>
      <c r="C17" s="87" t="s">
        <v>1061</v>
      </c>
      <c r="D17" s="87"/>
      <c r="E17" s="87"/>
      <c r="F17" s="87"/>
      <c r="G17" s="87"/>
      <c r="H17" s="87" t="s">
        <v>1062</v>
      </c>
      <c r="I17" s="87"/>
      <c r="J17" s="87"/>
      <c r="K17" s="87"/>
    </row>
    <row r="18" spans="1:11" ht="32">
      <c r="A18" s="98" t="s">
        <v>1063</v>
      </c>
      <c r="B18" s="87"/>
      <c r="C18" s="87" t="s">
        <v>1064</v>
      </c>
      <c r="D18" s="87"/>
      <c r="E18" s="87"/>
      <c r="F18" s="87"/>
      <c r="G18" s="87"/>
      <c r="H18" s="87" t="s">
        <v>1055</v>
      </c>
      <c r="I18" s="87"/>
      <c r="J18" s="87"/>
      <c r="K18" s="87"/>
    </row>
    <row r="19" spans="1:11" ht="16">
      <c r="A19" s="98" t="s">
        <v>1065</v>
      </c>
      <c r="B19" s="87"/>
      <c r="C19" s="87" t="s">
        <v>1066</v>
      </c>
      <c r="D19" s="87"/>
      <c r="E19" s="87"/>
      <c r="F19" s="87"/>
      <c r="G19" s="87"/>
      <c r="H19" s="87" t="s">
        <v>1060</v>
      </c>
      <c r="I19" s="87"/>
      <c r="J19" s="87"/>
      <c r="K19" s="87"/>
    </row>
    <row r="20" spans="1:11">
      <c r="A20" s="98"/>
      <c r="B20" s="87"/>
      <c r="C20" s="87" t="s">
        <v>1067</v>
      </c>
      <c r="D20" s="87"/>
      <c r="E20" s="87"/>
      <c r="F20" s="87"/>
      <c r="G20" s="87"/>
      <c r="H20" s="87"/>
      <c r="I20" s="87"/>
      <c r="J20" s="87"/>
      <c r="K20" s="87" t="s">
        <v>1008</v>
      </c>
    </row>
    <row r="21" spans="1:11">
      <c r="A21" s="87"/>
      <c r="B21" s="87"/>
      <c r="C21" s="87" t="s">
        <v>1068</v>
      </c>
      <c r="D21" s="87"/>
      <c r="E21" s="87"/>
      <c r="F21" s="87"/>
      <c r="G21" s="87"/>
      <c r="H21" s="87"/>
      <c r="I21" s="87"/>
      <c r="J21" s="87"/>
      <c r="K21" s="87" t="s">
        <v>1012</v>
      </c>
    </row>
    <row r="22" spans="1:11">
      <c r="A22" s="87"/>
      <c r="B22" s="87"/>
      <c r="C22" s="87" t="s">
        <v>1069</v>
      </c>
      <c r="D22" s="87"/>
      <c r="E22" s="87"/>
      <c r="F22" s="87"/>
      <c r="G22" s="87"/>
      <c r="H22" s="87" t="s">
        <v>1009</v>
      </c>
      <c r="I22" s="87"/>
      <c r="J22" s="87"/>
      <c r="K22" s="87" t="s">
        <v>1016</v>
      </c>
    </row>
    <row r="23" spans="1:11">
      <c r="A23" s="87"/>
      <c r="B23" s="87"/>
      <c r="C23" s="87" t="s">
        <v>1070</v>
      </c>
      <c r="D23" s="87"/>
      <c r="E23" s="87"/>
      <c r="F23" s="87"/>
      <c r="G23" s="87"/>
      <c r="H23" s="87" t="s">
        <v>1013</v>
      </c>
      <c r="I23" s="87"/>
      <c r="J23" s="87"/>
      <c r="K23" s="87" t="s">
        <v>1019</v>
      </c>
    </row>
    <row r="24" spans="1:11">
      <c r="A24" s="87"/>
      <c r="B24" s="87"/>
      <c r="C24" s="87" t="s">
        <v>1071</v>
      </c>
      <c r="D24" s="87"/>
      <c r="E24" s="87"/>
      <c r="F24" s="87"/>
      <c r="G24" s="87"/>
      <c r="H24" s="87" t="s">
        <v>1017</v>
      </c>
      <c r="I24" s="87"/>
      <c r="J24" s="87"/>
      <c r="K24" s="87" t="s">
        <v>1020</v>
      </c>
    </row>
    <row r="25" spans="1:11">
      <c r="A25" s="87"/>
      <c r="B25" s="87"/>
      <c r="C25" s="87" t="s">
        <v>1072</v>
      </c>
      <c r="D25" s="87"/>
      <c r="E25" s="87"/>
      <c r="F25" s="87"/>
      <c r="G25" s="87"/>
      <c r="H25" s="87" t="s">
        <v>1020</v>
      </c>
      <c r="I25" s="87"/>
      <c r="J25" s="87"/>
      <c r="K25" s="87" t="s">
        <v>292</v>
      </c>
    </row>
    <row r="26" spans="1:11">
      <c r="A26" s="87"/>
      <c r="B26" s="87"/>
      <c r="C26" s="87" t="s">
        <v>1009</v>
      </c>
      <c r="D26" s="87"/>
      <c r="E26" s="87"/>
      <c r="F26" s="87"/>
      <c r="G26" s="87"/>
      <c r="H26" s="87"/>
      <c r="I26" s="87"/>
      <c r="J26" s="87"/>
      <c r="K26" s="87" t="s">
        <v>1026</v>
      </c>
    </row>
    <row r="27" spans="1:11">
      <c r="A27" s="87"/>
      <c r="B27" s="87"/>
      <c r="C27" s="87" t="s">
        <v>1013</v>
      </c>
      <c r="D27" s="87"/>
      <c r="E27" s="87"/>
      <c r="F27" s="87"/>
      <c r="G27" s="87"/>
      <c r="H27" s="87"/>
      <c r="I27" s="87"/>
      <c r="J27" s="87"/>
      <c r="K27" s="87" t="s">
        <v>1028</v>
      </c>
    </row>
    <row r="28" spans="1:11">
      <c r="A28" s="87"/>
      <c r="B28" s="87"/>
      <c r="C28" s="87" t="s">
        <v>1017</v>
      </c>
      <c r="D28" s="87"/>
      <c r="E28" s="87"/>
      <c r="F28" s="87"/>
      <c r="G28" s="87"/>
      <c r="H28" s="87"/>
      <c r="I28" s="87"/>
      <c r="J28" s="87"/>
      <c r="K28" s="87" t="s">
        <v>1031</v>
      </c>
    </row>
    <row r="29" spans="1:11">
      <c r="A29" s="87"/>
      <c r="B29" s="87"/>
      <c r="C29" s="87"/>
      <c r="D29" s="87"/>
      <c r="E29" s="87"/>
      <c r="F29" s="87"/>
      <c r="G29" s="87"/>
      <c r="H29" s="87" t="s">
        <v>1010</v>
      </c>
      <c r="I29" s="87"/>
      <c r="J29" s="87"/>
      <c r="K29" s="87" t="s">
        <v>1034</v>
      </c>
    </row>
    <row r="30" spans="1:11">
      <c r="A30" s="87"/>
      <c r="B30" s="87"/>
      <c r="C30" s="87"/>
      <c r="D30" s="87"/>
      <c r="E30" s="87"/>
      <c r="F30" s="87"/>
      <c r="G30" s="87"/>
      <c r="H30" s="87" t="s">
        <v>1014</v>
      </c>
      <c r="I30" s="87"/>
      <c r="J30" s="87"/>
      <c r="K30" s="87" t="s">
        <v>1037</v>
      </c>
    </row>
    <row r="31" spans="1:11">
      <c r="A31" s="87"/>
      <c r="B31" s="87"/>
      <c r="C31" s="87"/>
      <c r="D31" s="87"/>
      <c r="E31" s="87"/>
      <c r="F31" s="87"/>
      <c r="G31" s="87"/>
      <c r="H31" s="87"/>
      <c r="I31" s="87"/>
      <c r="J31" s="87"/>
      <c r="K31" s="87" t="s">
        <v>1040</v>
      </c>
    </row>
    <row r="32" spans="1:11">
      <c r="A32" s="87"/>
      <c r="B32" s="87" t="s">
        <v>1011</v>
      </c>
      <c r="C32" s="87"/>
      <c r="D32" s="87"/>
      <c r="E32" s="87"/>
      <c r="F32" s="87"/>
      <c r="G32" s="87"/>
      <c r="H32" s="87"/>
      <c r="I32" s="87"/>
      <c r="J32" s="87"/>
      <c r="K32" s="87" t="s">
        <v>1044</v>
      </c>
    </row>
    <row r="33" spans="2:11">
      <c r="B33" s="87" t="s">
        <v>1015</v>
      </c>
      <c r="C33" s="87"/>
      <c r="D33" s="87"/>
      <c r="E33" s="87"/>
      <c r="F33" s="87"/>
      <c r="G33" s="87"/>
      <c r="H33" s="87"/>
      <c r="I33" s="87"/>
      <c r="J33" s="87"/>
      <c r="K33" s="87" t="s">
        <v>1048</v>
      </c>
    </row>
    <row r="34" spans="2:11">
      <c r="B34" s="87" t="s">
        <v>1018</v>
      </c>
      <c r="C34" s="87"/>
      <c r="D34" s="87"/>
      <c r="E34" s="87"/>
      <c r="F34" s="87"/>
      <c r="G34" s="87"/>
      <c r="H34" s="87"/>
      <c r="I34" s="87"/>
      <c r="J34" s="87"/>
      <c r="K34" s="87" t="s">
        <v>1052</v>
      </c>
    </row>
    <row r="35" spans="2:11">
      <c r="B35" s="87" t="s">
        <v>1021</v>
      </c>
      <c r="C35" s="87"/>
      <c r="D35" s="87"/>
      <c r="E35" s="87"/>
      <c r="F35" s="87"/>
      <c r="G35" s="87"/>
      <c r="H35" s="87"/>
      <c r="I35" s="87"/>
      <c r="J35" s="87"/>
      <c r="K35" s="87" t="s">
        <v>1056</v>
      </c>
    </row>
    <row r="36" spans="2:11">
      <c r="B36" s="87" t="s">
        <v>1023</v>
      </c>
      <c r="C36" s="87"/>
      <c r="D36" s="87"/>
      <c r="E36" s="87"/>
      <c r="F36" s="87"/>
      <c r="G36" s="87"/>
      <c r="H36" s="87"/>
      <c r="I36" s="87"/>
      <c r="J36" s="87"/>
      <c r="K36" s="87" t="s">
        <v>1061</v>
      </c>
    </row>
    <row r="37" spans="2:11">
      <c r="B37" s="87" t="s">
        <v>1025</v>
      </c>
      <c r="C37" s="87"/>
      <c r="D37" s="87"/>
      <c r="E37" s="87"/>
      <c r="F37" s="87"/>
      <c r="G37" s="87"/>
      <c r="H37" s="87"/>
      <c r="I37" s="87"/>
      <c r="J37" s="87"/>
      <c r="K37" s="87" t="s">
        <v>1064</v>
      </c>
    </row>
    <row r="38" spans="2:11">
      <c r="B38" s="87" t="s">
        <v>1027</v>
      </c>
      <c r="C38" s="87"/>
      <c r="D38" s="87"/>
      <c r="E38" s="87"/>
      <c r="F38" s="87"/>
      <c r="G38" s="87"/>
      <c r="H38" s="87"/>
      <c r="I38" s="87"/>
      <c r="J38" s="87"/>
      <c r="K38" s="87" t="s">
        <v>1066</v>
      </c>
    </row>
    <row r="39" spans="2:11">
      <c r="B39" s="87" t="s">
        <v>1029</v>
      </c>
      <c r="C39" s="87"/>
      <c r="D39" s="87"/>
      <c r="E39" s="87"/>
      <c r="F39" s="87"/>
      <c r="G39" s="87"/>
      <c r="H39" s="87"/>
      <c r="I39" s="87"/>
      <c r="J39" s="87"/>
      <c r="K39" s="87" t="s">
        <v>1067</v>
      </c>
    </row>
    <row r="40" spans="2:11">
      <c r="B40" s="87" t="s">
        <v>1032</v>
      </c>
      <c r="C40" s="87"/>
      <c r="D40" s="87"/>
      <c r="E40" s="87"/>
      <c r="F40" s="87"/>
      <c r="G40" s="87"/>
      <c r="H40" s="87"/>
      <c r="I40" s="87"/>
      <c r="J40" s="87"/>
      <c r="K40" s="87" t="s">
        <v>1068</v>
      </c>
    </row>
    <row r="41" spans="2:11">
      <c r="B41" s="87" t="s">
        <v>1035</v>
      </c>
      <c r="C41" s="87"/>
      <c r="D41" s="87"/>
      <c r="E41" s="87"/>
      <c r="F41" s="87"/>
      <c r="G41" s="87"/>
      <c r="H41" s="87"/>
      <c r="I41" s="87"/>
      <c r="J41" s="87"/>
      <c r="K41" s="87" t="s">
        <v>1069</v>
      </c>
    </row>
    <row r="42" spans="2:11">
      <c r="B42" s="87" t="s">
        <v>1039</v>
      </c>
      <c r="C42" s="87"/>
      <c r="D42" s="87"/>
      <c r="E42" s="87"/>
      <c r="F42" s="87"/>
      <c r="G42" s="87"/>
      <c r="H42" s="87"/>
      <c r="I42" s="87"/>
      <c r="J42" s="87"/>
      <c r="K42" s="87" t="s">
        <v>1070</v>
      </c>
    </row>
    <row r="43" spans="2:11">
      <c r="B43" s="87" t="s">
        <v>1042</v>
      </c>
      <c r="C43" s="87"/>
      <c r="D43" s="87"/>
      <c r="E43" s="87"/>
      <c r="F43" s="87"/>
      <c r="G43" s="87"/>
      <c r="H43" s="87"/>
      <c r="I43" s="87"/>
      <c r="J43" s="87"/>
      <c r="K43" s="87" t="s">
        <v>1071</v>
      </c>
    </row>
    <row r="44" spans="2:11">
      <c r="B44" s="87" t="s">
        <v>1039</v>
      </c>
      <c r="C44" s="87"/>
      <c r="D44" s="87"/>
      <c r="E44" s="87"/>
      <c r="F44" s="87"/>
      <c r="G44" s="87"/>
      <c r="H44" s="87"/>
      <c r="I44" s="87"/>
      <c r="J44" s="87"/>
      <c r="K44" s="87" t="s">
        <v>1072</v>
      </c>
    </row>
    <row r="45" spans="2:11">
      <c r="B45" s="87" t="s">
        <v>1050</v>
      </c>
      <c r="C45" s="87"/>
      <c r="D45" s="87"/>
      <c r="E45" s="87"/>
      <c r="F45" s="87"/>
      <c r="G45" s="87"/>
      <c r="H45" s="87"/>
      <c r="I45" s="87"/>
      <c r="J45" s="87"/>
      <c r="K45" s="87" t="s">
        <v>1009</v>
      </c>
    </row>
    <row r="46" spans="2:11">
      <c r="B46" s="87" t="s">
        <v>1054</v>
      </c>
      <c r="C46" s="87"/>
      <c r="D46" s="87"/>
      <c r="E46" s="87"/>
      <c r="F46" s="87"/>
      <c r="G46" s="87"/>
      <c r="H46" s="87"/>
      <c r="I46" s="87"/>
      <c r="J46" s="87"/>
      <c r="K46" s="87" t="s">
        <v>1013</v>
      </c>
    </row>
    <row r="47" spans="2:11">
      <c r="B47" s="87" t="s">
        <v>1059</v>
      </c>
      <c r="C47" s="87"/>
      <c r="D47" s="87"/>
      <c r="E47" s="87"/>
      <c r="F47" s="87"/>
      <c r="G47" s="87"/>
      <c r="H47" s="87"/>
      <c r="I47" s="87"/>
      <c r="J47" s="87"/>
      <c r="K47" s="87" t="s">
        <v>1017</v>
      </c>
    </row>
  </sheetData>
  <sortState ref="C1:C28">
    <sortCondition ref="C2:C28"/>
  </sortState>
  <phoneticPr fontId="1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10</vt:i4>
      </vt:variant>
      <vt:variant>
        <vt:lpstr>Plages nommées</vt:lpstr>
      </vt:variant>
      <vt:variant>
        <vt:i4>18</vt:i4>
      </vt:variant>
    </vt:vector>
  </HeadingPairs>
  <TitlesOfParts>
    <vt:vector size="28" baseType="lpstr">
      <vt:lpstr>1. Présentation</vt:lpstr>
      <vt:lpstr>2M1. MCCC spécifiques</vt:lpstr>
      <vt:lpstr>MCC M1 (2)</vt:lpstr>
      <vt:lpstr>2M2. MCCC spécifiques</vt:lpstr>
      <vt:lpstr>4. Calcul du nombre de groupes</vt:lpstr>
      <vt:lpstr>3. Maquette</vt:lpstr>
      <vt:lpstr>5. Correspondance moodle-RI</vt:lpstr>
      <vt:lpstr>Compétences</vt:lpstr>
      <vt:lpstr>Liste des mentions</vt:lpstr>
      <vt:lpstr>BDD</vt:lpstr>
      <vt:lpstr>CH</vt:lpstr>
      <vt:lpstr>CHX</vt:lpstr>
      <vt:lpstr>composante</vt:lpstr>
      <vt:lpstr>comps</vt:lpstr>
      <vt:lpstr>ENS</vt:lpstr>
      <vt:lpstr>facu</vt:lpstr>
      <vt:lpstr>facultés</vt:lpstr>
      <vt:lpstr>MENTION</vt:lpstr>
      <vt:lpstr>ON</vt:lpstr>
      <vt:lpstr>onglets</vt:lpstr>
      <vt:lpstr>rcc</vt:lpstr>
      <vt:lpstr>reg</vt:lpstr>
      <vt:lpstr>régimes</vt:lpstr>
      <vt:lpstr>régimes2</vt:lpstr>
      <vt:lpstr>REP</vt:lpstr>
      <vt:lpstr>semestre</vt:lpstr>
      <vt:lpstr>type</vt:lpstr>
      <vt:lpstr>types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Godeau</dc:creator>
  <cp:keywords/>
  <dc:description/>
  <cp:lastModifiedBy>Microsoft Office User</cp:lastModifiedBy>
  <cp:revision/>
  <cp:lastPrinted>2024-05-07T11:23:48Z</cp:lastPrinted>
  <dcterms:created xsi:type="dcterms:W3CDTF">2023-05-10T13:47:32Z</dcterms:created>
  <dcterms:modified xsi:type="dcterms:W3CDTF">2025-06-18T11:58:43Z</dcterms:modified>
  <cp:category/>
  <cp:contentStatus/>
</cp:coreProperties>
</file>